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S:\Budget\Budget Office Website\Budget\pdf_Budget documents\Budget Forms\"/>
    </mc:Choice>
  </mc:AlternateContent>
  <bookViews>
    <workbookView xWindow="0" yWindow="0" windowWidth="11550" windowHeight="11565"/>
  </bookViews>
  <sheets>
    <sheet name="Instructions" sheetId="2" r:id="rId1"/>
    <sheet name="Wrksht" sheetId="1" r:id="rId2"/>
    <sheet name="Sample 1" sheetId="4" r:id="rId3"/>
    <sheet name="Sample 2" sheetId="5" r:id="rId4"/>
  </sheets>
  <definedNames>
    <definedName name="FeeType">#REF!</definedName>
    <definedName name="_xlnm.Print_Area" localSheetId="1">Wrksht!$A$1:$P$46</definedName>
  </definedNames>
  <calcPr calcId="152511"/>
</workbook>
</file>

<file path=xl/calcChain.xml><?xml version="1.0" encoding="utf-8"?>
<calcChain xmlns="http://schemas.openxmlformats.org/spreadsheetml/2006/main">
  <c r="P14" i="1" l="1"/>
  <c r="J25" i="1"/>
  <c r="J24" i="1"/>
  <c r="F30" i="4"/>
  <c r="F32" i="4"/>
  <c r="F33" i="4"/>
  <c r="F34" i="4"/>
  <c r="F37" i="4" s="1"/>
  <c r="F35" i="4"/>
  <c r="F36" i="4"/>
  <c r="J25" i="4"/>
  <c r="J24" i="4"/>
  <c r="P14" i="4"/>
  <c r="O15" i="4"/>
  <c r="N15" i="4"/>
  <c r="M15" i="4"/>
  <c r="L15" i="4"/>
  <c r="K15" i="4"/>
  <c r="P15" i="4" s="1"/>
  <c r="J19" i="4"/>
  <c r="J17" i="4"/>
  <c r="O16" i="4"/>
  <c r="N16" i="4"/>
  <c r="M16" i="4"/>
  <c r="L16" i="4"/>
  <c r="F24" i="5"/>
  <c r="F30" i="5" s="1"/>
  <c r="F28" i="5"/>
  <c r="F32" i="5"/>
  <c r="F33" i="5"/>
  <c r="F34" i="5"/>
  <c r="F37" i="5" s="1"/>
  <c r="F38" i="5" s="1"/>
  <c r="F35" i="5"/>
  <c r="F36" i="5"/>
  <c r="O20" i="5"/>
  <c r="N20" i="5"/>
  <c r="M20" i="5"/>
  <c r="L20" i="5"/>
  <c r="K20" i="5"/>
  <c r="O19" i="5"/>
  <c r="N19" i="5"/>
  <c r="M19" i="5"/>
  <c r="L19" i="5"/>
  <c r="K19" i="5"/>
  <c r="K17" i="5"/>
  <c r="L17" i="5"/>
  <c r="M17" i="5"/>
  <c r="N17" i="5"/>
  <c r="O17" i="5"/>
  <c r="O16" i="5"/>
  <c r="N16" i="5"/>
  <c r="M16" i="5"/>
  <c r="L16" i="5"/>
  <c r="K15" i="5"/>
  <c r="L15" i="5"/>
  <c r="M15" i="5"/>
  <c r="N15" i="5"/>
  <c r="O15" i="5"/>
  <c r="P14" i="5"/>
  <c r="F30" i="1"/>
  <c r="F32" i="1"/>
  <c r="F34" i="1"/>
  <c r="F35" i="1"/>
  <c r="O16" i="1"/>
  <c r="N16" i="1"/>
  <c r="M16" i="1"/>
  <c r="L16" i="1"/>
  <c r="L15" i="1"/>
  <c r="P15" i="5" l="1"/>
  <c r="F37" i="1"/>
  <c r="F38" i="4"/>
  <c r="K17" i="4" s="1"/>
  <c r="K19" i="4" s="1"/>
  <c r="K20" i="4" s="1"/>
  <c r="O15" i="1"/>
  <c r="M15" i="1"/>
  <c r="K15" i="1"/>
  <c r="N15" i="1"/>
  <c r="E30" i="5"/>
  <c r="E37" i="5"/>
  <c r="J17" i="5"/>
  <c r="E37" i="4"/>
  <c r="F38" i="1"/>
  <c r="E37" i="1" s="1"/>
  <c r="N17" i="4"/>
  <c r="N19" i="4" s="1"/>
  <c r="N20" i="4" s="1"/>
  <c r="E30" i="4"/>
  <c r="M17" i="4" l="1"/>
  <c r="M19" i="4" s="1"/>
  <c r="M20" i="4" s="1"/>
  <c r="N17" i="1"/>
  <c r="N19" i="1" s="1"/>
  <c r="N20" i="1" s="1"/>
  <c r="L17" i="4"/>
  <c r="L19" i="4" s="1"/>
  <c r="L20" i="4" s="1"/>
  <c r="O17" i="4"/>
  <c r="O19" i="4" s="1"/>
  <c r="O20" i="4" s="1"/>
  <c r="L17" i="1"/>
  <c r="L19" i="1" s="1"/>
  <c r="L20" i="1" s="1"/>
  <c r="J17" i="1"/>
  <c r="M17" i="1"/>
  <c r="M19" i="1" s="1"/>
  <c r="M20" i="1" s="1"/>
  <c r="O17" i="1"/>
  <c r="O19" i="1" s="1"/>
  <c r="O20" i="1" s="1"/>
  <c r="K17" i="1"/>
  <c r="K19" i="1" s="1"/>
  <c r="P15" i="1"/>
  <c r="J19" i="5"/>
  <c r="P17" i="5"/>
  <c r="Q16" i="5" s="1"/>
  <c r="E30" i="1"/>
  <c r="P17" i="4"/>
  <c r="Q16" i="4" s="1"/>
  <c r="K20" i="1" l="1"/>
  <c r="P17" i="1"/>
  <c r="Q16" i="1" s="1"/>
  <c r="J24" i="5"/>
  <c r="J25" i="5"/>
</calcChain>
</file>

<file path=xl/sharedStrings.xml><?xml version="1.0" encoding="utf-8"?>
<sst xmlns="http://schemas.openxmlformats.org/spreadsheetml/2006/main" count="227" uniqueCount="105">
  <si>
    <r>
      <rPr>
        <b/>
        <sz val="11"/>
        <color theme="1"/>
        <rFont val="Calibri"/>
        <family val="2"/>
        <scheme val="minor"/>
      </rPr>
      <t>Items 7-11: Reserve for Repair &amp;  Replacement</t>
    </r>
    <r>
      <rPr>
        <sz val="11"/>
        <color theme="1"/>
        <rFont val="Calibri"/>
        <family val="2"/>
        <scheme val="minor"/>
      </rPr>
      <t>. Equipment  to replaced periodically should be described in column A and the replacement cost entered in column B.  The annual reserve cost will be calculated in column C.  Line 11 ,may be used for  the estimated annual reserve for repairs.</t>
    </r>
  </si>
  <si>
    <t xml:space="preserve">Reserve for repairs </t>
  </si>
  <si>
    <t xml:space="preserve">Note to everyone - please input a flat fee you expect per year to put in </t>
  </si>
  <si>
    <t>reserve for repairs - I took the formula that divided by 10 out of that cell!</t>
  </si>
  <si>
    <t xml:space="preserve">Thanks!  Susan </t>
  </si>
  <si>
    <t>Instructional costs  may be provided for a single  course, or for a group of related courses, whichever approach better reflects reality.  If the costs are for a group of courses, the  proposed fee  to recover those costs will be spread across the different courses in Section II.</t>
  </si>
  <si>
    <t>*</t>
  </si>
  <si>
    <r>
      <rPr>
        <b/>
        <sz val="11"/>
        <color theme="1"/>
        <rFont val="Calibri"/>
        <family val="2"/>
        <scheme val="minor"/>
      </rPr>
      <t>Items 2-5</t>
    </r>
    <r>
      <rPr>
        <sz val="11"/>
        <color theme="1"/>
        <rFont val="Calibri"/>
        <family val="2"/>
        <scheme val="minor"/>
      </rPr>
      <t xml:space="preserve"> Enter the requested information in EITHER column D or in at least one column E (and up to all 5).  Headcount information by course is available from OBIA.</t>
    </r>
  </si>
  <si>
    <r>
      <rPr>
        <b/>
        <sz val="11"/>
        <color theme="1"/>
        <rFont val="Calibri"/>
        <family val="2"/>
        <scheme val="minor"/>
      </rPr>
      <t>Item 6:</t>
    </r>
    <r>
      <rPr>
        <sz val="11"/>
        <color theme="1"/>
        <rFont val="Calibri"/>
        <family val="2"/>
        <scheme val="minor"/>
      </rPr>
      <t xml:space="preserve"> For  Participation  Fees, Supervision Fees, or Assessment Fees, no entry is necessary.  For  course fees, the worksheet calculates the % of costs to be distributed to each course designator based on the proportionate headcount, resulting in the same course fee for each course prefix/#.  </t>
    </r>
    <r>
      <rPr>
        <sz val="11"/>
        <color rgb="FFFF0000"/>
        <rFont val="Calibri"/>
        <family val="2"/>
        <scheme val="minor"/>
      </rPr>
      <t>You may override this by inputting distribution percentages for each course prefix/#.</t>
    </r>
  </si>
  <si>
    <t>Include a narrative explanation, referring to the General Budget Strategy Instructions for  required explanation and qualitative assessment.</t>
  </si>
  <si>
    <t>Form #</t>
  </si>
  <si>
    <t>Field trip /Travel expenses</t>
  </si>
  <si>
    <t>Participation / Supervision/ Assessment Fee</t>
  </si>
  <si>
    <r>
      <t>The word "</t>
    </r>
    <r>
      <rPr>
        <sz val="11"/>
        <color rgb="FFFF0000"/>
        <rFont val="Calibri"/>
        <family val="2"/>
        <scheme val="minor"/>
      </rPr>
      <t>yes" MUST be entered</t>
    </r>
    <r>
      <rPr>
        <sz val="11"/>
        <color theme="1"/>
        <rFont val="Calibri"/>
        <family val="2"/>
        <scheme val="minor"/>
      </rPr>
      <t xml:space="preserve"> in item 1 under </t>
    </r>
    <r>
      <rPr>
        <u/>
        <sz val="11"/>
        <color theme="1"/>
        <rFont val="Calibri"/>
        <family val="2"/>
        <scheme val="minor"/>
      </rPr>
      <t>either</t>
    </r>
    <r>
      <rPr>
        <sz val="11"/>
        <color theme="1"/>
        <rFont val="Calibri"/>
        <family val="2"/>
        <scheme val="minor"/>
      </rPr>
      <t xml:space="preserve">  "Participation/Supervision/Assessment Fee" (column D) </t>
    </r>
    <r>
      <rPr>
        <u/>
        <sz val="11"/>
        <color theme="1"/>
        <rFont val="Calibri"/>
        <family val="2"/>
        <scheme val="minor"/>
      </rPr>
      <t>or</t>
    </r>
    <r>
      <rPr>
        <sz val="11"/>
        <color theme="1"/>
        <rFont val="Calibri"/>
        <family val="2"/>
        <scheme val="minor"/>
      </rPr>
      <t xml:space="preserve"> Course Fee (column E).  This is necessary for the spreadsheet  formulas to work.</t>
    </r>
  </si>
  <si>
    <t>Specific Instructions:</t>
  </si>
  <si>
    <t>Input verbal information in yellow areas</t>
  </si>
  <si>
    <t>Input numeric information in pink areas</t>
  </si>
  <si>
    <t>Green areas include formulas which are based on the pink numeric data</t>
  </si>
  <si>
    <t>Section I - Instructional Costs</t>
  </si>
  <si>
    <t>Reserve for repairs</t>
  </si>
  <si>
    <t>Repair &amp; Replacement</t>
  </si>
  <si>
    <t>Section II - Fee Proposals</t>
  </si>
  <si>
    <t>Two sample worksheets are included to assist in explanation.</t>
  </si>
  <si>
    <r>
      <rPr>
        <b/>
        <sz val="11"/>
        <color theme="1"/>
        <rFont val="Calibri"/>
        <family val="2"/>
        <scheme val="minor"/>
      </rPr>
      <t>Item 9</t>
    </r>
    <r>
      <rPr>
        <sz val="11"/>
        <color theme="1"/>
        <rFont val="Calibri"/>
        <family val="2"/>
        <scheme val="minor"/>
      </rPr>
      <t>: For an increase to an existing fee, input the current fee in item 9</t>
    </r>
  </si>
  <si>
    <t>Please also select the appropriate fee type from the drop-down in the gray area.</t>
  </si>
  <si>
    <t>Section III</t>
  </si>
  <si>
    <t>Section III Narrative Expalantion</t>
  </si>
  <si>
    <t>Section III Narrative Explanation</t>
  </si>
  <si>
    <t>SKI</t>
  </si>
  <si>
    <t>The blue area in Section II Item 6  defaults to distribution of costs based on headcount, but you may manually override these percentages if a different cost distribution is more appropriate.</t>
  </si>
  <si>
    <t>Course Prefix</t>
  </si>
  <si>
    <t>Course #</t>
  </si>
  <si>
    <t>Expended Annually:</t>
  </si>
  <si>
    <t>(Describe)</t>
  </si>
  <si>
    <t>Laboratory Supplies</t>
  </si>
  <si>
    <t>Art Supplies</t>
  </si>
  <si>
    <t>Pass-through to vendor</t>
  </si>
  <si>
    <t>Equipment maintenance</t>
  </si>
  <si>
    <t xml:space="preserve">   Total Annual Expenditures </t>
  </si>
  <si>
    <t>Total Cost</t>
  </si>
  <si>
    <t>Supplemental Fee Worksheet 1</t>
  </si>
  <si>
    <t>Division of Academic Affairs</t>
  </si>
  <si>
    <t>College</t>
  </si>
  <si>
    <t>Program</t>
  </si>
  <si>
    <t>ART</t>
  </si>
  <si>
    <t>Performing &amp; Visual Arts</t>
  </si>
  <si>
    <t>School of Art &amp; Design</t>
  </si>
  <si>
    <t>A</t>
  </si>
  <si>
    <t>B</t>
  </si>
  <si>
    <t>C</t>
  </si>
  <si>
    <t>Academic Fees Charged by Course</t>
  </si>
  <si>
    <t>Section I Instructional Costs</t>
  </si>
  <si>
    <t>Section II Fee Proposals</t>
  </si>
  <si>
    <t>Course Credits</t>
  </si>
  <si>
    <t>Est. Headcount</t>
  </si>
  <si>
    <t>Distribute Cost %</t>
  </si>
  <si>
    <t>Small Equipment 3-yr</t>
  </si>
  <si>
    <t>Small Equipment 5-yr</t>
  </si>
  <si>
    <t>Small Equipment 7-yr</t>
  </si>
  <si>
    <t>Small Equipment 10-yr</t>
  </si>
  <si>
    <t>E1</t>
  </si>
  <si>
    <t>E2</t>
  </si>
  <si>
    <t>E3</t>
  </si>
  <si>
    <t>E4</t>
  </si>
  <si>
    <t>D</t>
  </si>
  <si>
    <t>Course Fee</t>
  </si>
  <si>
    <t>paint</t>
  </si>
  <si>
    <t>brushes</t>
  </si>
  <si>
    <t>light meters</t>
  </si>
  <si>
    <t>Annual Cost</t>
  </si>
  <si>
    <t>Total Average Annual Costs to be Recovered by Fees</t>
  </si>
  <si>
    <t>Describe Consumable Costs</t>
  </si>
  <si>
    <t>Annual Average of Periodic Expenditures</t>
  </si>
  <si>
    <t>E5</t>
  </si>
  <si>
    <t>Calculated Fee</t>
  </si>
  <si>
    <t>Per Course</t>
  </si>
  <si>
    <t>Per Credit</t>
  </si>
  <si>
    <t>Existing Fee</t>
  </si>
  <si>
    <t>TOTAL</t>
  </si>
  <si>
    <t xml:space="preserve"> Revenue Req.</t>
  </si>
  <si>
    <t>yes</t>
  </si>
  <si>
    <t>3Pug Mills @ $1500</t>
  </si>
  <si>
    <t>Increase</t>
  </si>
  <si>
    <t>Fee Per Course</t>
  </si>
  <si>
    <t>Revenue</t>
  </si>
  <si>
    <t>Please refer to the General Budget Strategy Instructions for information to be included in the Narrative</t>
  </si>
  <si>
    <t>Natural &amp; Health Sciences</t>
  </si>
  <si>
    <t>Sports &amp; Exercise Science</t>
  </si>
  <si>
    <t>ski lift tickets @$75 for 30 students</t>
  </si>
  <si>
    <t>Gas to Copper Mountain</t>
  </si>
  <si>
    <t>Meals @$15 for 30 students</t>
  </si>
  <si>
    <t>INSTRUCTIONS:  Supplemental Fee Worksheet 1</t>
  </si>
  <si>
    <t xml:space="preserve"> yes or no</t>
  </si>
  <si>
    <t>Course Fee Per Credit</t>
  </si>
  <si>
    <t>Fee Types:</t>
  </si>
  <si>
    <t>FOAP</t>
  </si>
  <si>
    <r>
      <t xml:space="preserve">Worksheet 1 is to be used  for proposed </t>
    </r>
    <r>
      <rPr>
        <b/>
        <sz val="11"/>
        <color theme="1"/>
        <rFont val="Calibri"/>
        <family val="2"/>
        <scheme val="minor"/>
      </rPr>
      <t>Academic Fees which are charged to students based on the courses in which they are enrolled</t>
    </r>
    <r>
      <rPr>
        <sz val="11"/>
        <color theme="1"/>
        <rFont val="Calibri"/>
        <family val="2"/>
        <scheme val="minor"/>
      </rPr>
      <t>. For any fee proposal, please be mindful of the student's total cost of attendance.</t>
    </r>
  </si>
  <si>
    <t>University of Northern Colorado Budget Process</t>
  </si>
  <si>
    <r>
      <rPr>
        <b/>
        <sz val="11"/>
        <color theme="1"/>
        <rFont val="Calibri"/>
        <family val="2"/>
        <scheme val="minor"/>
      </rPr>
      <t>Course Fees</t>
    </r>
    <r>
      <rPr>
        <sz val="11"/>
        <color theme="1"/>
        <rFont val="Calibri"/>
        <family val="2"/>
        <scheme val="minor"/>
      </rPr>
      <t xml:space="preserve"> - Course fees are charged to underwrite in whole or in part the cost of consumable supplies in a laboratory or classroom including the replacement of specialized non-capital (under $5,000) laboratory equipment. These fees are primarily for science, art and theatre.</t>
    </r>
  </si>
  <si>
    <r>
      <rPr>
        <b/>
        <sz val="11"/>
        <color theme="1"/>
        <rFont val="Calibri"/>
        <family val="2"/>
        <scheme val="minor"/>
      </rPr>
      <t>Participation Fees</t>
    </r>
    <r>
      <rPr>
        <sz val="11"/>
        <color theme="1"/>
        <rFont val="Calibri"/>
        <family val="2"/>
        <scheme val="minor"/>
      </rPr>
      <t xml:space="preserve"> - Participation fees are charged for courses where the amount of the fee is passed through to a vendor for the use of specialized facilities or services. This may also cover costs associated with field trips required for the course. Examples include ski passes and archaeology field trips.</t>
    </r>
  </si>
  <si>
    <r>
      <rPr>
        <b/>
        <sz val="11"/>
        <color theme="1"/>
        <rFont val="Calibri"/>
        <family val="2"/>
        <scheme val="minor"/>
      </rPr>
      <t>Supervision Fees</t>
    </r>
    <r>
      <rPr>
        <sz val="11"/>
        <color theme="1"/>
        <rFont val="Calibri"/>
        <family val="2"/>
        <scheme val="minor"/>
      </rPr>
      <t xml:space="preserve"> - Supervision fees charged to cover the cost of faculty travel and related expenses for supervision of clinical, student teaching and similar courses. These are primarily for Education and Behavioral Sciences practicums and observations, and Nursing clinical courses at off-site locations.</t>
    </r>
  </si>
  <si>
    <r>
      <rPr>
        <b/>
        <sz val="11"/>
        <color theme="1"/>
        <rFont val="Calibri"/>
        <family val="2"/>
        <scheme val="minor"/>
      </rPr>
      <t>Assessment Fees</t>
    </r>
    <r>
      <rPr>
        <sz val="11"/>
        <color theme="1"/>
        <rFont val="Calibri"/>
        <family val="2"/>
        <scheme val="minor"/>
      </rPr>
      <t xml:space="preserve"> - Assessment fees are charged to cover the cost of third party tests. The fee is passed through to an external vendor. These are primarily used in applied psychology and special education courses where students are learning to administer and interpret tests as part of their curriculum.</t>
    </r>
  </si>
  <si>
    <r>
      <rPr>
        <b/>
        <sz val="11"/>
        <color theme="1"/>
        <rFont val="Calibri"/>
        <family val="2"/>
        <scheme val="minor"/>
      </rPr>
      <t xml:space="preserve">Program Fees - </t>
    </r>
    <r>
      <rPr>
        <sz val="11"/>
        <color theme="1"/>
        <rFont val="Calibri"/>
        <family val="2"/>
        <scheme val="minor"/>
      </rPr>
      <t>Program fees augment funding of the delivery of high cost programs (Music, Theatre, and Art in CPVA and the Nursing Program in NHS). Expenses covered include, but are not limited to, supplies, repair and replacement of instruments, equipment.</t>
    </r>
  </si>
  <si>
    <t>This worksheet was designed in response to the fee discussion at the Academic Council meeting during the FY10 budget process.  Consistent with that discussion, the following additional guidelines and definitions are being provided.  Please note that these supplement and do not supersede the general Proposal Guidelines.</t>
  </si>
  <si>
    <r>
      <rPr>
        <b/>
        <sz val="11"/>
        <color theme="1"/>
        <rFont val="Calibri"/>
        <family val="2"/>
        <scheme val="minor"/>
      </rPr>
      <t>Items 1-6:  Annual Expenditures</t>
    </r>
    <r>
      <rPr>
        <sz val="11"/>
        <color theme="1"/>
        <rFont val="Calibri"/>
        <family val="2"/>
        <scheme val="minor"/>
      </rPr>
      <t>. Instructional costs expected to be incurred annually should be described  in column A.  Each type of cost (lab supplies, maintenance, etc.)has more than one line to provide detail.  The annual cost should be reflected in column C.</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</si>
</sst>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i/>
      <u/>
      <sz val="11"/>
      <color theme="1"/>
      <name val="Calibri"/>
      <family val="2"/>
      <scheme val="minor"/>
    </font>
    <font>
      <u/>
      <sz val="11"/>
      <color theme="1"/>
      <name val="Calibri"/>
      <family val="2"/>
      <scheme val="minor"/>
    </font>
    <font>
      <b/>
      <sz val="11"/>
      <color rgb="FFFF0000"/>
      <name val="Calibri"/>
      <family val="2"/>
      <scheme val="minor"/>
    </font>
    <font>
      <sz val="11"/>
      <color rgb="FFFF0000"/>
      <name val="Calibri"/>
      <family val="2"/>
      <scheme val="minor"/>
    </font>
    <font>
      <b/>
      <sz val="10"/>
      <color theme="1"/>
      <name val="Calibri"/>
      <family val="2"/>
      <scheme val="minor"/>
    </font>
    <font>
      <b/>
      <sz val="9"/>
      <color theme="1"/>
      <name val="Calibri"/>
      <family val="2"/>
      <scheme val="minor"/>
    </font>
    <font>
      <i/>
      <sz val="11"/>
      <color theme="1"/>
      <name val="Calibri"/>
      <family val="2"/>
      <scheme val="minor"/>
    </font>
    <font>
      <b/>
      <i/>
      <u/>
      <sz val="11"/>
      <color theme="1"/>
      <name val="Calibri"/>
      <family val="2"/>
      <scheme val="minor"/>
    </font>
    <font>
      <sz val="11"/>
      <name val="Calibri"/>
      <family val="2"/>
      <scheme val="minor"/>
    </font>
    <font>
      <b/>
      <i/>
      <sz val="11"/>
      <color theme="1"/>
      <name val="Calibri"/>
      <family val="2"/>
      <scheme val="minor"/>
    </font>
    <font>
      <b/>
      <sz val="11"/>
      <name val="Calibri"/>
      <family val="2"/>
      <scheme val="minor"/>
    </font>
    <font>
      <b/>
      <sz val="14"/>
      <color theme="1"/>
      <name val="Calibri"/>
      <family val="2"/>
      <scheme val="minor"/>
    </font>
    <font>
      <b/>
      <sz val="11"/>
      <color indexed="8"/>
      <name val="Calibri"/>
      <family val="2"/>
      <scheme val="minor"/>
    </font>
    <font>
      <sz val="8"/>
      <name val="Verdana"/>
      <family val="2"/>
    </font>
  </fonts>
  <fills count="9">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s>
  <borders count="101">
    <border>
      <left/>
      <right/>
      <top/>
      <bottom/>
      <diagonal/>
    </border>
    <border>
      <left style="medium">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bottom style="thin">
        <color auto="1"/>
      </bottom>
      <diagonal/>
    </border>
    <border>
      <left style="thick">
        <color auto="1"/>
      </left>
      <right/>
      <top style="thick">
        <color auto="1"/>
      </top>
      <bottom style="thin">
        <color auto="1"/>
      </bottom>
      <diagonal/>
    </border>
    <border>
      <left/>
      <right/>
      <top style="thick">
        <color auto="1"/>
      </top>
      <bottom style="thin">
        <color auto="1"/>
      </bottom>
      <diagonal/>
    </border>
    <border>
      <left style="medium">
        <color auto="1"/>
      </left>
      <right/>
      <top style="thick">
        <color auto="1"/>
      </top>
      <bottom/>
      <diagonal/>
    </border>
    <border>
      <left style="thick">
        <color auto="1"/>
      </left>
      <right/>
      <top style="thin">
        <color auto="1"/>
      </top>
      <bottom style="thin">
        <color auto="1"/>
      </bottom>
      <diagonal/>
    </border>
    <border>
      <left style="thin">
        <color auto="1"/>
      </left>
      <right style="thick">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style="medium">
        <color auto="1"/>
      </right>
      <top style="thin">
        <color auto="1"/>
      </top>
      <bottom style="thin">
        <color auto="1"/>
      </bottom>
      <diagonal/>
    </border>
    <border>
      <left style="thick">
        <color auto="1"/>
      </left>
      <right/>
      <top/>
      <bottom style="thin">
        <color auto="1"/>
      </bottom>
      <diagonal/>
    </border>
    <border>
      <left/>
      <right/>
      <top/>
      <bottom style="thin">
        <color auto="1"/>
      </bottom>
      <diagonal/>
    </border>
    <border>
      <left style="thin">
        <color auto="1"/>
      </left>
      <right style="thick">
        <color auto="1"/>
      </right>
      <top/>
      <bottom style="thin">
        <color auto="1"/>
      </bottom>
      <diagonal/>
    </border>
    <border>
      <left/>
      <right/>
      <top style="medium">
        <color auto="1"/>
      </top>
      <bottom/>
      <diagonal/>
    </border>
    <border>
      <left/>
      <right style="thick">
        <color auto="1"/>
      </right>
      <top style="thick">
        <color auto="1"/>
      </top>
      <bottom/>
      <diagonal/>
    </border>
    <border>
      <left/>
      <right style="thick">
        <color auto="1"/>
      </right>
      <top style="thin">
        <color auto="1"/>
      </top>
      <bottom/>
      <diagonal/>
    </border>
    <border>
      <left/>
      <right style="thick">
        <color auto="1"/>
      </right>
      <top/>
      <bottom/>
      <diagonal/>
    </border>
    <border>
      <left/>
      <right style="thick">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n">
        <color auto="1"/>
      </right>
      <top style="thin">
        <color auto="1"/>
      </top>
      <bottom style="medium">
        <color auto="1"/>
      </bottom>
      <diagonal/>
    </border>
    <border>
      <left style="thin">
        <color auto="1"/>
      </left>
      <right style="thin">
        <color auto="1"/>
      </right>
      <top/>
      <bottom style="medium">
        <color auto="1"/>
      </bottom>
      <diagonal/>
    </border>
    <border>
      <left/>
      <right style="thick">
        <color auto="1"/>
      </right>
      <top style="medium">
        <color auto="1"/>
      </top>
      <bottom/>
      <diagonal/>
    </border>
    <border>
      <left style="thick">
        <color auto="1"/>
      </left>
      <right/>
      <top/>
      <bottom/>
      <diagonal/>
    </border>
    <border>
      <left style="thin">
        <color auto="1"/>
      </left>
      <right style="medium">
        <color auto="1"/>
      </right>
      <top/>
      <bottom/>
      <diagonal/>
    </border>
    <border>
      <left style="thin">
        <color auto="1"/>
      </left>
      <right style="thick">
        <color auto="1"/>
      </right>
      <top/>
      <bottom/>
      <diagonal/>
    </border>
    <border>
      <left style="thin">
        <color auto="1"/>
      </left>
      <right/>
      <top style="thin">
        <color auto="1"/>
      </top>
      <bottom style="medium">
        <color auto="1"/>
      </bottom>
      <diagonal/>
    </border>
    <border>
      <left/>
      <right/>
      <top style="thick">
        <color auto="1"/>
      </top>
      <bottom/>
      <diagonal/>
    </border>
    <border>
      <left/>
      <right style="medium">
        <color auto="1"/>
      </right>
      <top style="thick">
        <color auto="1"/>
      </top>
      <bottom/>
      <diagonal/>
    </border>
    <border>
      <left/>
      <right style="medium">
        <color auto="1"/>
      </right>
      <top/>
      <bottom/>
      <diagonal/>
    </border>
    <border>
      <left/>
      <right/>
      <top/>
      <bottom style="medium">
        <color auto="1"/>
      </bottom>
      <diagonal/>
    </border>
    <border>
      <left style="thick">
        <color auto="1"/>
      </left>
      <right/>
      <top style="thin">
        <color auto="1"/>
      </top>
      <bottom/>
      <diagonal/>
    </border>
    <border>
      <left/>
      <right/>
      <top style="thin">
        <color auto="1"/>
      </top>
      <bottom/>
      <diagonal/>
    </border>
    <border>
      <left style="thin">
        <color auto="1"/>
      </left>
      <right style="medium">
        <color auto="1"/>
      </right>
      <top style="thin">
        <color auto="1"/>
      </top>
      <bottom/>
      <diagonal/>
    </border>
    <border>
      <left style="thin">
        <color auto="1"/>
      </left>
      <right style="thick">
        <color auto="1"/>
      </right>
      <top style="thin">
        <color auto="1"/>
      </top>
      <bottom/>
      <diagonal/>
    </border>
    <border>
      <left style="thick">
        <color auto="1"/>
      </left>
      <right/>
      <top style="medium">
        <color auto="1"/>
      </top>
      <bottom style="thick">
        <color auto="1"/>
      </bottom>
      <diagonal/>
    </border>
    <border>
      <left/>
      <right/>
      <top style="medium">
        <color auto="1"/>
      </top>
      <bottom style="thick">
        <color auto="1"/>
      </bottom>
      <diagonal/>
    </border>
    <border>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n">
        <color auto="1"/>
      </left>
      <right style="thick">
        <color auto="1"/>
      </right>
      <top style="medium">
        <color auto="1"/>
      </top>
      <bottom style="thick">
        <color auto="1"/>
      </bottom>
      <diagonal/>
    </border>
    <border>
      <left style="medium">
        <color auto="1"/>
      </left>
      <right/>
      <top style="thin">
        <color auto="1"/>
      </top>
      <bottom/>
      <diagonal/>
    </border>
    <border>
      <left style="medium">
        <color auto="1"/>
      </left>
      <right/>
      <top/>
      <bottom style="thick">
        <color auto="1"/>
      </bottom>
      <diagonal/>
    </border>
    <border>
      <left/>
      <right style="thick">
        <color auto="1"/>
      </right>
      <top/>
      <bottom style="thick">
        <color auto="1"/>
      </bottom>
      <diagonal/>
    </border>
    <border>
      <left style="thick">
        <color auto="1"/>
      </left>
      <right/>
      <top style="thick">
        <color auto="1"/>
      </top>
      <bottom/>
      <diagonal/>
    </border>
    <border>
      <left style="thin">
        <color auto="1"/>
      </left>
      <right style="thin">
        <color auto="1"/>
      </right>
      <top/>
      <bottom style="thin">
        <color auto="1"/>
      </bottom>
      <diagonal/>
    </border>
    <border>
      <left style="thick">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ck">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style="thick">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diagonal/>
    </border>
    <border>
      <left style="thick">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ck">
        <color auto="1"/>
      </left>
      <right/>
      <top style="thin">
        <color auto="1"/>
      </top>
      <bottom style="thick">
        <color auto="1"/>
      </bottom>
      <diagonal/>
    </border>
    <border>
      <left style="medium">
        <color auto="1"/>
      </left>
      <right style="medium">
        <color auto="1"/>
      </right>
      <top style="thin">
        <color auto="1"/>
      </top>
      <bottom style="thick">
        <color auto="1"/>
      </bottom>
      <diagonal/>
    </border>
    <border>
      <left style="thick">
        <color auto="1"/>
      </left>
      <right/>
      <top/>
      <bottom style="medium">
        <color auto="1"/>
      </bottom>
      <diagonal/>
    </border>
    <border>
      <left style="medium">
        <color auto="1"/>
      </left>
      <right style="medium">
        <color auto="1"/>
      </right>
      <top/>
      <bottom style="medium">
        <color auto="1"/>
      </bottom>
      <diagonal/>
    </border>
    <border>
      <left style="medium">
        <color auto="1"/>
      </left>
      <right style="thick">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thick">
        <color auto="1"/>
      </left>
      <right/>
      <top style="medium">
        <color auto="1"/>
      </top>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ck">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ck">
        <color auto="1"/>
      </right>
      <top/>
      <bottom/>
      <diagonal/>
    </border>
    <border>
      <left/>
      <right style="medium">
        <color auto="1"/>
      </right>
      <top style="thin">
        <color auto="1"/>
      </top>
      <bottom/>
      <diagonal/>
    </border>
    <border>
      <left/>
      <right style="medium">
        <color auto="1"/>
      </right>
      <top style="thin">
        <color auto="1"/>
      </top>
      <bottom style="medium">
        <color auto="1"/>
      </bottom>
      <diagonal/>
    </border>
    <border>
      <left/>
      <right style="medium">
        <color auto="1"/>
      </right>
      <top style="thin">
        <color auto="1"/>
      </top>
      <bottom style="thick">
        <color auto="1"/>
      </bottom>
      <diagonal/>
    </border>
    <border>
      <left/>
      <right style="thick">
        <color auto="1"/>
      </right>
      <top style="thick">
        <color auto="1"/>
      </top>
      <bottom style="thin">
        <color indexed="64"/>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34">
    <xf numFmtId="0" fontId="0" fillId="0" borderId="0" xfId="0"/>
    <xf numFmtId="0" fontId="0" fillId="0" borderId="9" xfId="0" applyBorder="1"/>
    <xf numFmtId="0" fontId="2" fillId="0" borderId="9" xfId="0" applyFont="1" applyBorder="1"/>
    <xf numFmtId="0" fontId="0" fillId="0" borderId="9" xfId="0" applyFont="1" applyBorder="1"/>
    <xf numFmtId="0" fontId="0" fillId="5" borderId="8" xfId="0" applyFill="1" applyBorder="1" applyAlignment="1">
      <alignment wrapText="1"/>
    </xf>
    <xf numFmtId="0" fontId="3" fillId="0" borderId="10" xfId="0" applyFont="1" applyBorder="1"/>
    <xf numFmtId="0" fontId="0" fillId="3" borderId="15" xfId="0" applyFill="1" applyBorder="1"/>
    <xf numFmtId="164" fontId="0" fillId="2" borderId="15" xfId="1" applyNumberFormat="1" applyFont="1" applyFill="1" applyBorder="1"/>
    <xf numFmtId="0" fontId="0" fillId="5" borderId="8" xfId="0" applyFill="1" applyBorder="1" applyAlignment="1">
      <alignment horizontal="left" wrapText="1"/>
    </xf>
    <xf numFmtId="0" fontId="0" fillId="5" borderId="3" xfId="0" applyFill="1" applyBorder="1" applyAlignment="1">
      <alignment horizontal="left" wrapText="1"/>
    </xf>
    <xf numFmtId="0" fontId="2" fillId="0" borderId="9" xfId="0" applyFont="1" applyBorder="1" applyAlignment="1">
      <alignment horizontal="left" wrapText="1"/>
    </xf>
    <xf numFmtId="0" fontId="2" fillId="0" borderId="0" xfId="0" applyFont="1"/>
    <xf numFmtId="164" fontId="0" fillId="3" borderId="2" xfId="1" applyNumberFormat="1" applyFont="1" applyFill="1" applyBorder="1" applyAlignment="1">
      <alignment horizontal="left" wrapText="1"/>
    </xf>
    <xf numFmtId="164" fontId="0" fillId="3" borderId="2" xfId="1" applyNumberFormat="1" applyFont="1" applyFill="1" applyBorder="1"/>
    <xf numFmtId="0" fontId="0" fillId="0" borderId="34" xfId="0" applyFill="1" applyBorder="1"/>
    <xf numFmtId="0" fontId="0" fillId="0" borderId="28" xfId="0" applyFill="1" applyBorder="1"/>
    <xf numFmtId="0" fontId="0" fillId="0" borderId="0" xfId="0" applyFont="1"/>
    <xf numFmtId="0" fontId="0" fillId="0" borderId="0" xfId="0" applyAlignment="1">
      <alignment horizontal="right"/>
    </xf>
    <xf numFmtId="0" fontId="0" fillId="2" borderId="0" xfId="0" applyFill="1"/>
    <xf numFmtId="0" fontId="0" fillId="0" borderId="0" xfId="0" applyBorder="1"/>
    <xf numFmtId="0" fontId="0" fillId="0" borderId="44" xfId="0" applyBorder="1"/>
    <xf numFmtId="0" fontId="2" fillId="0" borderId="48" xfId="0" applyFont="1" applyBorder="1"/>
    <xf numFmtId="0" fontId="0" fillId="0" borderId="49" xfId="0" applyBorder="1"/>
    <xf numFmtId="0" fontId="0" fillId="0" borderId="50" xfId="0" applyBorder="1"/>
    <xf numFmtId="165" fontId="2" fillId="2" borderId="51" xfId="0" applyNumberFormat="1" applyFont="1" applyFill="1" applyBorder="1"/>
    <xf numFmtId="0" fontId="0" fillId="0" borderId="28" xfId="0" applyBorder="1"/>
    <xf numFmtId="0" fontId="0" fillId="0" borderId="0" xfId="0" applyFill="1" applyBorder="1"/>
    <xf numFmtId="0" fontId="4" fillId="0" borderId="0" xfId="0" applyFont="1" applyFill="1" applyBorder="1"/>
    <xf numFmtId="165" fontId="2" fillId="0" borderId="0" xfId="2" applyNumberFormat="1" applyFont="1" applyFill="1" applyBorder="1"/>
    <xf numFmtId="164" fontId="0" fillId="0" borderId="0" xfId="1" applyNumberFormat="1" applyFont="1" applyFill="1" applyBorder="1"/>
    <xf numFmtId="0" fontId="0" fillId="0" borderId="0" xfId="0" applyFill="1"/>
    <xf numFmtId="0" fontId="0" fillId="0" borderId="0" xfId="0" applyFill="1" applyBorder="1" applyAlignment="1">
      <alignment horizontal="left"/>
    </xf>
    <xf numFmtId="0" fontId="7" fillId="0" borderId="0" xfId="0" applyFont="1" applyFill="1" applyBorder="1" applyAlignment="1">
      <alignment horizontal="left" wrapText="1"/>
    </xf>
    <xf numFmtId="0" fontId="2" fillId="3" borderId="4" xfId="0" applyFont="1" applyFill="1" applyBorder="1" applyAlignment="1">
      <alignment horizontal="center"/>
    </xf>
    <xf numFmtId="0" fontId="3" fillId="0" borderId="23" xfId="0" applyFont="1" applyBorder="1"/>
    <xf numFmtId="0" fontId="2" fillId="0" borderId="0" xfId="0" applyFont="1" applyBorder="1" applyAlignment="1">
      <alignment horizontal="left" wrapText="1"/>
    </xf>
    <xf numFmtId="0" fontId="2" fillId="0" borderId="42" xfId="0" applyFont="1" applyBorder="1" applyAlignment="1">
      <alignment horizontal="left" wrapText="1"/>
    </xf>
    <xf numFmtId="0" fontId="2" fillId="3" borderId="45" xfId="0" applyFont="1" applyFill="1" applyBorder="1" applyAlignment="1">
      <alignment horizontal="center"/>
    </xf>
    <xf numFmtId="0" fontId="0" fillId="5" borderId="6" xfId="0" applyFill="1" applyBorder="1" applyAlignment="1">
      <alignment horizontal="left" wrapText="1"/>
    </xf>
    <xf numFmtId="0" fontId="2" fillId="0" borderId="14" xfId="0" applyFont="1" applyBorder="1"/>
    <xf numFmtId="0" fontId="2" fillId="0" borderId="47" xfId="0" applyFont="1" applyBorder="1"/>
    <xf numFmtId="0" fontId="9" fillId="0" borderId="9" xfId="0" applyFont="1" applyBorder="1" applyAlignment="1">
      <alignment horizontal="center"/>
    </xf>
    <xf numFmtId="0" fontId="2" fillId="0" borderId="0" xfId="0" applyFont="1" applyFill="1" applyBorder="1" applyAlignment="1">
      <alignment horizontal="center"/>
    </xf>
    <xf numFmtId="165" fontId="2" fillId="0" borderId="0" xfId="0" applyNumberFormat="1" applyFont="1" applyFill="1" applyBorder="1"/>
    <xf numFmtId="0" fontId="2" fillId="0" borderId="26" xfId="0" applyFont="1" applyBorder="1" applyAlignment="1">
      <alignment horizontal="center"/>
    </xf>
    <xf numFmtId="0" fontId="2" fillId="0" borderId="24" xfId="0" applyFont="1" applyBorder="1" applyAlignment="1">
      <alignment horizontal="center"/>
    </xf>
    <xf numFmtId="0" fontId="2" fillId="0" borderId="43" xfId="0" applyFont="1" applyBorder="1"/>
    <xf numFmtId="0" fontId="0" fillId="0" borderId="44" xfId="0" applyFont="1" applyBorder="1"/>
    <xf numFmtId="0" fontId="0" fillId="5" borderId="52" xfId="0" applyFill="1" applyBorder="1" applyAlignment="1">
      <alignment horizontal="left" wrapText="1"/>
    </xf>
    <xf numFmtId="0" fontId="0" fillId="5" borderId="5" xfId="0" applyFill="1" applyBorder="1" applyAlignment="1">
      <alignment horizontal="left" wrapText="1"/>
    </xf>
    <xf numFmtId="0" fontId="4" fillId="3" borderId="46" xfId="0" applyFont="1" applyFill="1" applyBorder="1"/>
    <xf numFmtId="0" fontId="2" fillId="0" borderId="22" xfId="0" applyFont="1" applyBorder="1"/>
    <xf numFmtId="0" fontId="10" fillId="0" borderId="23" xfId="0" applyFont="1" applyBorder="1"/>
    <xf numFmtId="0" fontId="3" fillId="0" borderId="56" xfId="0" applyFont="1" applyBorder="1"/>
    <xf numFmtId="0" fontId="0" fillId="0" borderId="24" xfId="0" applyBorder="1"/>
    <xf numFmtId="0" fontId="2" fillId="0" borderId="57" xfId="0" applyFont="1" applyBorder="1"/>
    <xf numFmtId="0" fontId="2" fillId="0" borderId="58" xfId="0" applyFont="1" applyBorder="1"/>
    <xf numFmtId="0" fontId="2" fillId="0" borderId="59" xfId="0" applyFont="1" applyBorder="1" applyAlignment="1">
      <alignment horizontal="left" wrapText="1"/>
    </xf>
    <xf numFmtId="9" fontId="2" fillId="0" borderId="60" xfId="3" applyFont="1" applyFill="1" applyBorder="1" applyAlignment="1">
      <alignment horizontal="right" wrapText="1"/>
    </xf>
    <xf numFmtId="165" fontId="2" fillId="2" borderId="61" xfId="2" applyNumberFormat="1" applyFont="1" applyFill="1" applyBorder="1"/>
    <xf numFmtId="0" fontId="0" fillId="5" borderId="52" xfId="0" applyFill="1" applyBorder="1" applyAlignment="1">
      <alignment wrapText="1"/>
    </xf>
    <xf numFmtId="164" fontId="0" fillId="3" borderId="62" xfId="1" applyNumberFormat="1" applyFont="1" applyFill="1" applyBorder="1"/>
    <xf numFmtId="164" fontId="0" fillId="2" borderId="46" xfId="1" applyNumberFormat="1" applyFont="1" applyFill="1" applyBorder="1"/>
    <xf numFmtId="0" fontId="0" fillId="0" borderId="60" xfId="0" applyBorder="1"/>
    <xf numFmtId="9" fontId="2" fillId="0" borderId="63" xfId="3" applyFont="1" applyBorder="1"/>
    <xf numFmtId="0" fontId="0" fillId="0" borderId="55" xfId="0" applyFill="1" applyBorder="1"/>
    <xf numFmtId="0" fontId="0" fillId="0" borderId="39" xfId="0" applyFill="1" applyBorder="1"/>
    <xf numFmtId="0" fontId="2" fillId="0" borderId="35" xfId="0" applyFont="1" applyFill="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xf numFmtId="0" fontId="2" fillId="0" borderId="41" xfId="0" applyFont="1" applyBorder="1" applyAlignment="1">
      <alignment horizontal="center"/>
    </xf>
    <xf numFmtId="0" fontId="2" fillId="3" borderId="64" xfId="0" applyFont="1" applyFill="1" applyBorder="1" applyAlignment="1">
      <alignment horizontal="center"/>
    </xf>
    <xf numFmtId="0" fontId="2" fillId="3" borderId="65" xfId="0" applyFont="1" applyFill="1" applyBorder="1" applyAlignment="1">
      <alignment horizontal="center"/>
    </xf>
    <xf numFmtId="0" fontId="2" fillId="0" borderId="67" xfId="0" applyFont="1" applyBorder="1" applyAlignment="1">
      <alignment horizontal="center" wrapText="1"/>
    </xf>
    <xf numFmtId="0" fontId="2" fillId="0" borderId="66" xfId="0" applyFont="1" applyBorder="1" applyAlignment="1">
      <alignment horizontal="center"/>
    </xf>
    <xf numFmtId="0" fontId="2" fillId="3" borderId="68" xfId="0" applyFont="1" applyFill="1" applyBorder="1" applyAlignment="1">
      <alignment horizontal="center"/>
    </xf>
    <xf numFmtId="0" fontId="2" fillId="3" borderId="2" xfId="0" applyFont="1" applyFill="1" applyBorder="1" applyAlignment="1">
      <alignment horizontal="center"/>
    </xf>
    <xf numFmtId="0" fontId="2" fillId="3" borderId="70" xfId="0" applyFont="1" applyFill="1" applyBorder="1" applyAlignment="1">
      <alignment horizontal="center"/>
    </xf>
    <xf numFmtId="0" fontId="2" fillId="3" borderId="62" xfId="0" applyFont="1" applyFill="1" applyBorder="1" applyAlignment="1">
      <alignment horizontal="center"/>
    </xf>
    <xf numFmtId="0" fontId="2" fillId="0" borderId="17" xfId="0" applyFont="1" applyBorder="1" applyAlignment="1">
      <alignment horizontal="left" wrapText="1"/>
    </xf>
    <xf numFmtId="0" fontId="2" fillId="0" borderId="71" xfId="0" applyFont="1" applyBorder="1"/>
    <xf numFmtId="0" fontId="2" fillId="3" borderId="72" xfId="0" applyFont="1" applyFill="1" applyBorder="1" applyAlignment="1">
      <alignment horizontal="center"/>
    </xf>
    <xf numFmtId="0" fontId="2" fillId="3" borderId="73" xfId="0" applyFont="1" applyFill="1" applyBorder="1" applyAlignment="1">
      <alignment horizontal="center"/>
    </xf>
    <xf numFmtId="0" fontId="2" fillId="3" borderId="74" xfId="0" applyFont="1" applyFill="1" applyBorder="1" applyAlignment="1">
      <alignment horizontal="center"/>
    </xf>
    <xf numFmtId="0" fontId="2" fillId="3" borderId="75" xfId="0" applyFont="1" applyFill="1" applyBorder="1" applyAlignment="1">
      <alignment horizontal="center"/>
    </xf>
    <xf numFmtId="0" fontId="2" fillId="0" borderId="44" xfId="0" applyFont="1" applyFill="1" applyBorder="1" applyAlignment="1">
      <alignment horizontal="left" wrapText="1"/>
    </xf>
    <xf numFmtId="0" fontId="7" fillId="0" borderId="17" xfId="0" applyFont="1" applyFill="1" applyBorder="1" applyAlignment="1">
      <alignment horizontal="left" wrapText="1"/>
    </xf>
    <xf numFmtId="0" fontId="0" fillId="3" borderId="73" xfId="0" applyFill="1" applyBorder="1" applyAlignment="1">
      <alignment horizontal="center"/>
    </xf>
    <xf numFmtId="0" fontId="0" fillId="3" borderId="74" xfId="0" applyFill="1" applyBorder="1" applyAlignment="1">
      <alignment horizontal="center"/>
    </xf>
    <xf numFmtId="0" fontId="0" fillId="3" borderId="75" xfId="0" applyFill="1" applyBorder="1" applyAlignment="1">
      <alignment horizontal="center"/>
    </xf>
    <xf numFmtId="0" fontId="2" fillId="2" borderId="34" xfId="0" applyFont="1" applyFill="1" applyBorder="1"/>
    <xf numFmtId="0" fontId="2" fillId="0" borderId="80" xfId="0" applyFont="1" applyBorder="1"/>
    <xf numFmtId="0" fontId="8" fillId="0" borderId="42" xfId="0" applyFont="1" applyFill="1" applyBorder="1"/>
    <xf numFmtId="0" fontId="2" fillId="4" borderId="81" xfId="0" applyFont="1" applyFill="1" applyBorder="1" applyAlignment="1">
      <alignment horizontal="center"/>
    </xf>
    <xf numFmtId="9" fontId="2" fillId="2" borderId="82" xfId="0" applyNumberFormat="1" applyFont="1" applyFill="1" applyBorder="1"/>
    <xf numFmtId="9" fontId="1" fillId="4" borderId="76" xfId="3" applyFont="1" applyFill="1" applyBorder="1" applyAlignment="1">
      <alignment horizontal="center"/>
    </xf>
    <xf numFmtId="9" fontId="1" fillId="4" borderId="33" xfId="3" applyFont="1" applyFill="1" applyBorder="1" applyAlignment="1">
      <alignment horizontal="center"/>
    </xf>
    <xf numFmtId="9" fontId="1" fillId="4" borderId="77" xfId="3" applyFont="1" applyFill="1" applyBorder="1" applyAlignment="1">
      <alignment horizontal="center"/>
    </xf>
    <xf numFmtId="0" fontId="2" fillId="0" borderId="84" xfId="0" applyFont="1" applyBorder="1"/>
    <xf numFmtId="0" fontId="0" fillId="0" borderId="84" xfId="0" applyFill="1" applyBorder="1"/>
    <xf numFmtId="0" fontId="0" fillId="0" borderId="25" xfId="0" applyFill="1" applyBorder="1"/>
    <xf numFmtId="165" fontId="1" fillId="2" borderId="76" xfId="2" applyNumberFormat="1" applyFont="1" applyFill="1" applyBorder="1" applyAlignment="1">
      <alignment horizontal="center"/>
    </xf>
    <xf numFmtId="165" fontId="1" fillId="2" borderId="33" xfId="2" applyNumberFormat="1" applyFont="1" applyFill="1" applyBorder="1" applyAlignment="1">
      <alignment horizontal="center"/>
    </xf>
    <xf numFmtId="165" fontId="1" fillId="2" borderId="77" xfId="2" applyNumberFormat="1" applyFont="1" applyFill="1" applyBorder="1" applyAlignment="1">
      <alignment horizontal="center"/>
    </xf>
    <xf numFmtId="165" fontId="2" fillId="2" borderId="29" xfId="0" applyNumberFormat="1" applyFont="1" applyFill="1" applyBorder="1"/>
    <xf numFmtId="0" fontId="0" fillId="2" borderId="34" xfId="0" applyFill="1" applyBorder="1"/>
    <xf numFmtId="0" fontId="0" fillId="2" borderId="85" xfId="0" applyFill="1" applyBorder="1"/>
    <xf numFmtId="0" fontId="0" fillId="2" borderId="86" xfId="0" applyFill="1" applyBorder="1"/>
    <xf numFmtId="0" fontId="0" fillId="2" borderId="87" xfId="0" applyFill="1" applyBorder="1"/>
    <xf numFmtId="0" fontId="0" fillId="2" borderId="88" xfId="0" applyFill="1" applyBorder="1"/>
    <xf numFmtId="43" fontId="5" fillId="0" borderId="0" xfId="1" applyFont="1"/>
    <xf numFmtId="165" fontId="2" fillId="2" borderId="81" xfId="0" applyNumberFormat="1" applyFont="1" applyFill="1" applyBorder="1" applyAlignment="1">
      <alignment horizontal="center"/>
    </xf>
    <xf numFmtId="0" fontId="2" fillId="0" borderId="66" xfId="0" applyFont="1" applyFill="1" applyBorder="1" applyAlignment="1">
      <alignment horizontal="center"/>
    </xf>
    <xf numFmtId="0" fontId="2" fillId="0" borderId="69" xfId="0" applyFont="1" applyFill="1" applyBorder="1" applyAlignment="1">
      <alignment horizontal="center"/>
    </xf>
    <xf numFmtId="0" fontId="2" fillId="0" borderId="7" xfId="0" applyFont="1" applyFill="1" applyBorder="1" applyAlignment="1">
      <alignment horizontal="center"/>
    </xf>
    <xf numFmtId="0" fontId="2" fillId="0" borderId="36" xfId="0" applyFont="1" applyFill="1" applyBorder="1" applyAlignment="1">
      <alignment horizontal="center"/>
    </xf>
    <xf numFmtId="0" fontId="0" fillId="0" borderId="91" xfId="0" applyBorder="1"/>
    <xf numFmtId="44" fontId="2" fillId="2" borderId="68" xfId="2" applyFont="1" applyFill="1" applyBorder="1" applyAlignment="1">
      <alignment horizontal="center"/>
    </xf>
    <xf numFmtId="44" fontId="2" fillId="2" borderId="2" xfId="2" applyFont="1" applyFill="1" applyBorder="1" applyAlignment="1">
      <alignment horizontal="center"/>
    </xf>
    <xf numFmtId="44" fontId="2" fillId="2" borderId="4" xfId="2" applyFont="1" applyFill="1" applyBorder="1" applyAlignment="1">
      <alignment horizontal="center"/>
    </xf>
    <xf numFmtId="0" fontId="0" fillId="0" borderId="93" xfId="0" applyFill="1" applyBorder="1"/>
    <xf numFmtId="0" fontId="2" fillId="0" borderId="21" xfId="0" applyFont="1" applyBorder="1" applyAlignment="1">
      <alignment horizontal="left" wrapText="1"/>
    </xf>
    <xf numFmtId="0" fontId="2" fillId="0" borderId="57" xfId="0" applyFont="1" applyFill="1" applyBorder="1"/>
    <xf numFmtId="0" fontId="2" fillId="0" borderId="94" xfId="0" applyFont="1" applyBorder="1" applyAlignment="1">
      <alignment horizontal="left" wrapText="1"/>
    </xf>
    <xf numFmtId="44" fontId="2" fillId="2" borderId="70" xfId="2" applyFont="1" applyFill="1" applyBorder="1" applyAlignment="1">
      <alignment horizontal="center"/>
    </xf>
    <xf numFmtId="44" fontId="2" fillId="2" borderId="62" xfId="2" applyFont="1" applyFill="1" applyBorder="1" applyAlignment="1">
      <alignment horizontal="center"/>
    </xf>
    <xf numFmtId="44" fontId="2" fillId="2" borderId="45" xfId="2" applyFont="1" applyFill="1" applyBorder="1" applyAlignment="1">
      <alignment horizontal="center"/>
    </xf>
    <xf numFmtId="0" fontId="2" fillId="0" borderId="25" xfId="0" applyFont="1" applyFill="1" applyBorder="1" applyAlignment="1">
      <alignment horizontal="left" wrapText="1"/>
    </xf>
    <xf numFmtId="0" fontId="2" fillId="0" borderId="9" xfId="0" applyFont="1" applyFill="1" applyBorder="1" applyAlignment="1">
      <alignment horizontal="left" wrapText="1"/>
    </xf>
    <xf numFmtId="0" fontId="7" fillId="0" borderId="9" xfId="0" applyFont="1" applyFill="1" applyBorder="1" applyAlignment="1">
      <alignment horizontal="left" wrapText="1"/>
    </xf>
    <xf numFmtId="0" fontId="0" fillId="0" borderId="0" xfId="0" applyFill="1" applyBorder="1" applyAlignment="1">
      <alignment horizontal="center"/>
    </xf>
    <xf numFmtId="0" fontId="2" fillId="0" borderId="78" xfId="0" applyFont="1" applyFill="1" applyBorder="1"/>
    <xf numFmtId="0" fontId="7" fillId="0" borderId="96" xfId="0" applyFont="1" applyFill="1" applyBorder="1" applyAlignment="1">
      <alignment horizontal="left" wrapText="1"/>
    </xf>
    <xf numFmtId="0" fontId="11" fillId="5" borderId="25" xfId="0" applyFont="1" applyFill="1" applyBorder="1" applyAlignment="1">
      <alignment horizontal="left"/>
    </xf>
    <xf numFmtId="0" fontId="11" fillId="5" borderId="90" xfId="0" applyFont="1" applyFill="1" applyBorder="1" applyAlignment="1">
      <alignment horizontal="left"/>
    </xf>
    <xf numFmtId="0" fontId="11" fillId="5" borderId="19" xfId="0" applyFont="1" applyFill="1" applyBorder="1" applyAlignment="1">
      <alignment horizontal="left"/>
    </xf>
    <xf numFmtId="0" fontId="11" fillId="5" borderId="95" xfId="0" applyFont="1" applyFill="1" applyBorder="1" applyAlignment="1">
      <alignment horizontal="left"/>
    </xf>
    <xf numFmtId="0" fontId="13" fillId="0" borderId="16" xfId="0" applyFont="1" applyBorder="1"/>
    <xf numFmtId="0" fontId="13" fillId="0" borderId="18" xfId="0" applyFont="1" applyBorder="1"/>
    <xf numFmtId="0" fontId="0" fillId="0" borderId="35" xfId="0" applyFont="1" applyBorder="1"/>
    <xf numFmtId="0" fontId="2" fillId="0" borderId="37" xfId="0" applyFont="1" applyBorder="1" applyAlignment="1">
      <alignment horizontal="center"/>
    </xf>
    <xf numFmtId="0" fontId="2" fillId="0" borderId="98" xfId="0" applyFont="1" applyBorder="1" applyAlignment="1"/>
    <xf numFmtId="0" fontId="2" fillId="0" borderId="99" xfId="0" applyFont="1" applyBorder="1" applyAlignment="1"/>
    <xf numFmtId="0" fontId="2" fillId="0" borderId="100" xfId="0" applyFont="1" applyBorder="1" applyAlignment="1"/>
    <xf numFmtId="165" fontId="1" fillId="2" borderId="64" xfId="2" applyNumberFormat="1" applyFont="1" applyFill="1" applyBorder="1" applyAlignment="1">
      <alignment horizontal="center"/>
    </xf>
    <xf numFmtId="165" fontId="1" fillId="0" borderId="65" xfId="2" applyNumberFormat="1" applyFont="1" applyFill="1" applyBorder="1" applyAlignment="1">
      <alignment horizontal="center"/>
    </xf>
    <xf numFmtId="165" fontId="1" fillId="0" borderId="85" xfId="2" applyNumberFormat="1" applyFont="1" applyFill="1" applyBorder="1" applyAlignment="1">
      <alignment horizontal="center"/>
    </xf>
    <xf numFmtId="165" fontId="1" fillId="3" borderId="64" xfId="2" applyNumberFormat="1" applyFont="1" applyFill="1" applyBorder="1" applyAlignment="1">
      <alignment horizontal="center"/>
    </xf>
    <xf numFmtId="165" fontId="1" fillId="0" borderId="64" xfId="2" applyNumberFormat="1" applyFont="1" applyFill="1" applyBorder="1" applyAlignment="1">
      <alignment horizontal="center"/>
    </xf>
    <xf numFmtId="165" fontId="1" fillId="2" borderId="79" xfId="2" applyNumberFormat="1" applyFont="1" applyFill="1" applyBorder="1" applyAlignment="1">
      <alignment horizontal="center"/>
    </xf>
    <xf numFmtId="0" fontId="5" fillId="0" borderId="58" xfId="0" applyFont="1" applyFill="1" applyBorder="1"/>
    <xf numFmtId="0" fontId="0" fillId="5" borderId="0" xfId="0" applyFill="1"/>
    <xf numFmtId="0" fontId="0" fillId="3" borderId="0" xfId="0" applyFill="1"/>
    <xf numFmtId="0" fontId="6" fillId="5" borderId="83" xfId="0" applyFont="1" applyFill="1" applyBorder="1" applyAlignment="1">
      <alignment horizontal="center"/>
    </xf>
    <xf numFmtId="0" fontId="0" fillId="5" borderId="83" xfId="0" applyFill="1" applyBorder="1"/>
    <xf numFmtId="164" fontId="0" fillId="3" borderId="46" xfId="1" applyNumberFormat="1" applyFont="1" applyFill="1" applyBorder="1"/>
    <xf numFmtId="0" fontId="9" fillId="0" borderId="0" xfId="0" applyFont="1"/>
    <xf numFmtId="0" fontId="12" fillId="0" borderId="0" xfId="0" applyFont="1"/>
    <xf numFmtId="0" fontId="2" fillId="0" borderId="59" xfId="0" applyFont="1" applyBorder="1"/>
    <xf numFmtId="0" fontId="15" fillId="0" borderId="59" xfId="0" applyFont="1" applyBorder="1"/>
    <xf numFmtId="0" fontId="0" fillId="5" borderId="58" xfId="0" applyFill="1" applyBorder="1"/>
    <xf numFmtId="0" fontId="0" fillId="5" borderId="92" xfId="0" applyFill="1" applyBorder="1"/>
    <xf numFmtId="0" fontId="0" fillId="3" borderId="15" xfId="0" applyFont="1" applyFill="1" applyBorder="1"/>
    <xf numFmtId="0" fontId="2" fillId="7" borderId="1" xfId="0" applyFont="1" applyFill="1" applyBorder="1" applyAlignment="1">
      <alignment horizontal="center"/>
    </xf>
    <xf numFmtId="0" fontId="0" fillId="7" borderId="0" xfId="0" applyFill="1" applyBorder="1" applyAlignment="1">
      <alignment horizontal="center"/>
    </xf>
    <xf numFmtId="0" fontId="0" fillId="7" borderId="28" xfId="0" applyFill="1" applyBorder="1"/>
    <xf numFmtId="0" fontId="0" fillId="7" borderId="53" xfId="0" applyFill="1" applyBorder="1"/>
    <xf numFmtId="0" fontId="0" fillId="7" borderId="31" xfId="0" applyFill="1" applyBorder="1"/>
    <xf numFmtId="0" fontId="0" fillId="7" borderId="54" xfId="0" applyFill="1" applyBorder="1"/>
    <xf numFmtId="0" fontId="0" fillId="8" borderId="0" xfId="0" applyFill="1"/>
    <xf numFmtId="0" fontId="11" fillId="8" borderId="25" xfId="0" applyFont="1" applyFill="1" applyBorder="1" applyAlignment="1">
      <alignment horizontal="left"/>
    </xf>
    <xf numFmtId="0" fontId="11" fillId="8" borderId="90" xfId="0" applyFont="1" applyFill="1" applyBorder="1" applyAlignment="1">
      <alignment horizontal="left"/>
    </xf>
    <xf numFmtId="0" fontId="11" fillId="8" borderId="19" xfId="0" applyFont="1" applyFill="1" applyBorder="1" applyAlignment="1">
      <alignment horizontal="left"/>
    </xf>
    <xf numFmtId="0" fontId="11" fillId="8" borderId="95" xfId="0" applyFont="1" applyFill="1" applyBorder="1" applyAlignment="1">
      <alignment horizontal="left"/>
    </xf>
    <xf numFmtId="0" fontId="0" fillId="8" borderId="58" xfId="0" applyFill="1" applyBorder="1"/>
    <xf numFmtId="0" fontId="0" fillId="8" borderId="92" xfId="0" applyFill="1" applyBorder="1"/>
    <xf numFmtId="0" fontId="0" fillId="8" borderId="59" xfId="0" applyFill="1" applyBorder="1"/>
    <xf numFmtId="0" fontId="2" fillId="8" borderId="59" xfId="0" applyFont="1" applyFill="1" applyBorder="1"/>
    <xf numFmtId="3" fontId="4" fillId="3" borderId="46" xfId="0" applyNumberFormat="1" applyFont="1" applyFill="1" applyBorder="1"/>
    <xf numFmtId="3" fontId="0" fillId="3" borderId="15" xfId="0" applyNumberFormat="1" applyFill="1" applyBorder="1"/>
    <xf numFmtId="165" fontId="1" fillId="2" borderId="64" xfId="2" applyNumberFormat="1" applyFont="1" applyFill="1" applyBorder="1" applyAlignment="1">
      <alignment horizontal="center"/>
    </xf>
    <xf numFmtId="0" fontId="0" fillId="0" borderId="0" xfId="0" applyAlignment="1">
      <alignment horizontal="left" wrapText="1"/>
    </xf>
    <xf numFmtId="0" fontId="0" fillId="0" borderId="0" xfId="0" applyAlignment="1">
      <alignment horizontal="left" wrapText="1"/>
    </xf>
    <xf numFmtId="0" fontId="0" fillId="6" borderId="0" xfId="0" applyFill="1" applyAlignment="1">
      <alignment horizontal="left" wrapText="1"/>
    </xf>
    <xf numFmtId="0" fontId="2" fillId="0" borderId="0" xfId="0" applyFont="1" applyFill="1" applyBorder="1" applyAlignment="1">
      <alignment horizontal="center"/>
    </xf>
    <xf numFmtId="0" fontId="0" fillId="5" borderId="18" xfId="0" applyFill="1" applyBorder="1" applyAlignment="1">
      <alignment horizontal="center" wrapText="1"/>
    </xf>
    <xf numFmtId="0" fontId="0" fillId="5" borderId="32" xfId="0" applyFill="1" applyBorder="1" applyAlignment="1">
      <alignment horizontal="center"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27" xfId="0" applyFill="1" applyBorder="1" applyAlignment="1">
      <alignment horizontal="left" vertical="top" wrapText="1"/>
    </xf>
    <xf numFmtId="0" fontId="0" fillId="0" borderId="35" xfId="0" applyFill="1" applyBorder="1" applyAlignment="1">
      <alignment horizontal="left" vertical="top" wrapText="1"/>
    </xf>
    <xf numFmtId="0" fontId="0" fillId="0" borderId="0" xfId="0" applyFill="1" applyBorder="1" applyAlignment="1">
      <alignment horizontal="left" vertical="top" wrapText="1"/>
    </xf>
    <xf numFmtId="0" fontId="0" fillId="0" borderId="28" xfId="0" applyFill="1" applyBorder="1" applyAlignment="1">
      <alignment horizontal="left" vertical="top" wrapText="1"/>
    </xf>
    <xf numFmtId="0" fontId="0" fillId="0" borderId="30" xfId="0" applyFill="1" applyBorder="1" applyAlignment="1">
      <alignment horizontal="left" vertical="top" wrapText="1"/>
    </xf>
    <xf numFmtId="0" fontId="0" fillId="0" borderId="31" xfId="0" applyFill="1" applyBorder="1" applyAlignment="1">
      <alignment horizontal="left" vertical="top" wrapText="1"/>
    </xf>
    <xf numFmtId="0" fontId="0" fillId="0" borderId="54" xfId="0" applyFill="1" applyBorder="1" applyAlignment="1">
      <alignment horizontal="left" vertical="top" wrapText="1"/>
    </xf>
    <xf numFmtId="0" fontId="0" fillId="7" borderId="89" xfId="0" applyFill="1" applyBorder="1" applyAlignment="1">
      <alignment horizontal="left" wrapText="1"/>
    </xf>
    <xf numFmtId="0" fontId="0" fillId="7" borderId="25" xfId="0" applyFont="1" applyFill="1" applyBorder="1" applyAlignment="1">
      <alignment horizontal="left" wrapText="1"/>
    </xf>
    <xf numFmtId="0" fontId="0" fillId="7" borderId="34" xfId="0" applyFont="1" applyFill="1" applyBorder="1" applyAlignment="1">
      <alignment horizontal="left" wrapText="1"/>
    </xf>
    <xf numFmtId="0" fontId="0" fillId="7" borderId="1" xfId="0" applyFont="1" applyFill="1" applyBorder="1" applyAlignment="1">
      <alignment horizontal="left" wrapText="1"/>
    </xf>
    <xf numFmtId="0" fontId="0" fillId="7" borderId="0" xfId="0" applyFont="1" applyFill="1" applyBorder="1" applyAlignment="1">
      <alignment horizontal="left" wrapText="1"/>
    </xf>
    <xf numFmtId="0" fontId="0" fillId="7" borderId="28" xfId="0" applyFont="1" applyFill="1" applyBorder="1" applyAlignment="1">
      <alignment horizontal="left" wrapText="1"/>
    </xf>
    <xf numFmtId="0" fontId="11" fillId="8" borderId="20" xfId="0" applyFont="1" applyFill="1" applyBorder="1" applyAlignment="1">
      <alignment horizontal="left"/>
    </xf>
    <xf numFmtId="0" fontId="11" fillId="8" borderId="17" xfId="0" applyFont="1" applyFill="1" applyBorder="1" applyAlignment="1">
      <alignment horizontal="left"/>
    </xf>
    <xf numFmtId="0" fontId="11" fillId="8" borderId="38" xfId="0" applyFont="1" applyFill="1" applyBorder="1" applyAlignment="1">
      <alignment horizontal="left"/>
    </xf>
    <xf numFmtId="0" fontId="11" fillId="8" borderId="19" xfId="0" applyFont="1" applyFill="1" applyBorder="1" applyAlignment="1">
      <alignment horizontal="left"/>
    </xf>
    <xf numFmtId="0" fontId="14" fillId="7" borderId="0" xfId="0" applyFont="1" applyFill="1" applyBorder="1" applyAlignment="1">
      <alignment horizontal="center"/>
    </xf>
    <xf numFmtId="0" fontId="14" fillId="7" borderId="31" xfId="0" applyFont="1" applyFill="1" applyBorder="1" applyAlignment="1">
      <alignment horizontal="center"/>
    </xf>
    <xf numFmtId="0" fontId="12" fillId="0" borderId="11" xfId="0" applyFont="1" applyFill="1" applyBorder="1" applyAlignment="1">
      <alignment horizontal="center"/>
    </xf>
    <xf numFmtId="0" fontId="12" fillId="0" borderId="12" xfId="0" applyFont="1" applyFill="1" applyBorder="1" applyAlignment="1">
      <alignment horizontal="center"/>
    </xf>
    <xf numFmtId="0" fontId="12" fillId="0" borderId="97" xfId="0" applyFont="1" applyFill="1" applyBorder="1" applyAlignment="1">
      <alignment horizontal="center"/>
    </xf>
    <xf numFmtId="0" fontId="2" fillId="0" borderId="0" xfId="0" applyFont="1" applyBorder="1" applyAlignment="1">
      <alignment horizontal="center"/>
    </xf>
    <xf numFmtId="0" fontId="2" fillId="0" borderId="13" xfId="0" applyFont="1" applyBorder="1" applyAlignment="1">
      <alignment horizontal="center"/>
    </xf>
    <xf numFmtId="0" fontId="2" fillId="0" borderId="39" xfId="0" applyFont="1" applyBorder="1" applyAlignment="1">
      <alignment horizontal="center"/>
    </xf>
    <xf numFmtId="0" fontId="2" fillId="0" borderId="40" xfId="0" applyFont="1" applyBorder="1" applyAlignment="1">
      <alignment horizontal="center"/>
    </xf>
    <xf numFmtId="0" fontId="2" fillId="0" borderId="0" xfId="0" applyFont="1" applyAlignment="1">
      <alignment horizontal="center"/>
    </xf>
    <xf numFmtId="0" fontId="6" fillId="5" borderId="59" xfId="0" applyFont="1" applyFill="1" applyBorder="1" applyAlignment="1">
      <alignment horizontal="center"/>
    </xf>
    <xf numFmtId="0" fontId="6" fillId="5" borderId="58" xfId="0" applyFont="1" applyFill="1" applyBorder="1" applyAlignment="1">
      <alignment horizontal="center"/>
    </xf>
    <xf numFmtId="0" fontId="6" fillId="5" borderId="92" xfId="0" applyFont="1" applyFill="1" applyBorder="1" applyAlignment="1">
      <alignment horizontal="center"/>
    </xf>
    <xf numFmtId="0" fontId="0" fillId="5" borderId="8" xfId="0" applyFill="1" applyBorder="1" applyAlignment="1">
      <alignment horizontal="left" wrapText="1"/>
    </xf>
    <xf numFmtId="0" fontId="0" fillId="5" borderId="3" xfId="0" applyFill="1" applyBorder="1" applyAlignment="1">
      <alignment horizontal="left" wrapText="1"/>
    </xf>
    <xf numFmtId="0" fontId="3" fillId="0" borderId="10" xfId="0" applyFont="1" applyBorder="1" applyAlignment="1">
      <alignment horizontal="center"/>
    </xf>
    <xf numFmtId="0" fontId="3" fillId="0" borderId="23" xfId="0" applyFont="1" applyBorder="1" applyAlignment="1">
      <alignment horizontal="center"/>
    </xf>
    <xf numFmtId="0" fontId="0" fillId="5" borderId="18" xfId="0" applyFill="1" applyBorder="1" applyAlignment="1">
      <alignment horizontal="left" wrapText="1"/>
    </xf>
    <xf numFmtId="0" fontId="0" fillId="5" borderId="32" xfId="0" applyFill="1" applyBorder="1" applyAlignment="1">
      <alignment horizontal="left" wrapText="1"/>
    </xf>
    <xf numFmtId="0" fontId="11" fillId="5" borderId="20" xfId="0" applyFont="1" applyFill="1" applyBorder="1" applyAlignment="1">
      <alignment horizontal="left"/>
    </xf>
    <xf numFmtId="0" fontId="11" fillId="5" borderId="17" xfId="0" applyFont="1" applyFill="1" applyBorder="1" applyAlignment="1">
      <alignment horizontal="left"/>
    </xf>
    <xf numFmtId="0" fontId="11" fillId="5" borderId="38" xfId="0" applyFont="1" applyFill="1" applyBorder="1" applyAlignment="1">
      <alignment horizontal="left"/>
    </xf>
    <xf numFmtId="0" fontId="11" fillId="5" borderId="19" xfId="0" applyFont="1" applyFill="1" applyBorder="1" applyAlignment="1">
      <alignment horizontal="left"/>
    </xf>
    <xf numFmtId="0" fontId="2" fillId="0" borderId="42" xfId="0" applyFont="1" applyFill="1" applyBorder="1"/>
    <xf numFmtId="0" fontId="2" fillId="0" borderId="17" xfId="0" applyFont="1" applyFill="1" applyBorder="1" applyAlignment="1">
      <alignment horizontal="left" wrapText="1"/>
    </xf>
    <xf numFmtId="0" fontId="2" fillId="0" borderId="96" xfId="0" applyFont="1" applyFill="1" applyBorder="1" applyAlignment="1">
      <alignment horizontal="left" wrapText="1"/>
    </xf>
    <xf numFmtId="0" fontId="0" fillId="0" borderId="0" xfId="0" applyAlignment="1">
      <alignment horizontal="left" vertical="top" wrapText="1"/>
    </xf>
    <xf numFmtId="0" fontId="0" fillId="0" borderId="0" xfId="0" applyFont="1"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J66"/>
  <sheetViews>
    <sheetView tabSelected="1" workbookViewId="0">
      <selection activeCell="N10" sqref="N10"/>
    </sheetView>
  </sheetViews>
  <sheetFormatPr defaultColWidth="8.85546875" defaultRowHeight="15" x14ac:dyDescent="0.25"/>
  <cols>
    <col min="1" max="1" width="3.42578125" customWidth="1"/>
    <col min="2" max="2" width="19.5703125" customWidth="1"/>
    <col min="5" max="5" width="26.42578125" customWidth="1"/>
    <col min="9" max="9" width="20.140625" customWidth="1"/>
    <col min="10" max="10" width="9.85546875" customWidth="1"/>
  </cols>
  <sheetData>
    <row r="1" spans="1:10" x14ac:dyDescent="0.25">
      <c r="A1" s="11" t="s">
        <v>97</v>
      </c>
    </row>
    <row r="2" spans="1:10" x14ac:dyDescent="0.25">
      <c r="A2" s="11" t="s">
        <v>41</v>
      </c>
    </row>
    <row r="3" spans="1:10" x14ac:dyDescent="0.25">
      <c r="A3" s="11" t="s">
        <v>91</v>
      </c>
    </row>
    <row r="4" spans="1:10" x14ac:dyDescent="0.25">
      <c r="A4" s="11" t="s">
        <v>50</v>
      </c>
    </row>
    <row r="5" spans="1:10" x14ac:dyDescent="0.25">
      <c r="A5" s="11"/>
    </row>
    <row r="6" spans="1:10" ht="15" customHeight="1" x14ac:dyDescent="0.25">
      <c r="A6" s="232" t="s">
        <v>96</v>
      </c>
      <c r="B6" s="232"/>
      <c r="C6" s="232"/>
      <c r="D6" s="232"/>
      <c r="E6" s="232"/>
      <c r="F6" s="232"/>
      <c r="G6" s="232"/>
      <c r="H6" s="232"/>
      <c r="I6" s="232"/>
      <c r="J6" s="232"/>
    </row>
    <row r="7" spans="1:10" x14ac:dyDescent="0.25">
      <c r="A7" s="232"/>
      <c r="B7" s="232"/>
      <c r="C7" s="232"/>
      <c r="D7" s="232"/>
      <c r="E7" s="232"/>
      <c r="F7" s="232"/>
      <c r="G7" s="232"/>
      <c r="H7" s="232"/>
      <c r="I7" s="232"/>
      <c r="J7" s="232"/>
    </row>
    <row r="8" spans="1:10" x14ac:dyDescent="0.25">
      <c r="A8" s="233"/>
      <c r="B8" s="233"/>
      <c r="C8" s="233"/>
      <c r="D8" s="233"/>
      <c r="E8" s="233"/>
      <c r="F8" s="233"/>
      <c r="G8" s="233"/>
      <c r="H8" s="233"/>
      <c r="I8" s="233"/>
    </row>
    <row r="9" spans="1:10" ht="15" customHeight="1" x14ac:dyDescent="0.25">
      <c r="A9" s="182" t="s">
        <v>103</v>
      </c>
      <c r="B9" s="182"/>
      <c r="C9" s="182"/>
      <c r="D9" s="182"/>
      <c r="E9" s="182"/>
      <c r="F9" s="182"/>
      <c r="G9" s="182"/>
      <c r="H9" s="182"/>
      <c r="I9" s="182"/>
      <c r="J9" s="182"/>
    </row>
    <row r="10" spans="1:10" x14ac:dyDescent="0.25">
      <c r="A10" s="182"/>
      <c r="B10" s="182"/>
      <c r="C10" s="182"/>
      <c r="D10" s="182"/>
      <c r="E10" s="182"/>
      <c r="F10" s="182"/>
      <c r="G10" s="182"/>
      <c r="H10" s="182"/>
      <c r="I10" s="182"/>
      <c r="J10" s="182"/>
    </row>
    <row r="11" spans="1:10" x14ac:dyDescent="0.25">
      <c r="A11" s="182"/>
      <c r="B11" s="182"/>
      <c r="C11" s="182"/>
      <c r="D11" s="182"/>
      <c r="E11" s="182"/>
      <c r="F11" s="182"/>
      <c r="G11" s="182"/>
      <c r="H11" s="182"/>
      <c r="I11" s="182"/>
      <c r="J11" s="182"/>
    </row>
    <row r="12" spans="1:10" x14ac:dyDescent="0.25">
      <c r="A12" s="16"/>
    </row>
    <row r="13" spans="1:10" x14ac:dyDescent="0.25">
      <c r="A13" s="11" t="s">
        <v>94</v>
      </c>
    </row>
    <row r="14" spans="1:10" ht="15" customHeight="1" x14ac:dyDescent="0.25">
      <c r="A14" s="16"/>
      <c r="B14" s="182" t="s">
        <v>98</v>
      </c>
      <c r="C14" s="182"/>
      <c r="D14" s="182"/>
      <c r="E14" s="182"/>
      <c r="F14" s="182"/>
      <c r="G14" s="182"/>
      <c r="H14" s="182"/>
      <c r="I14" s="182"/>
      <c r="J14" s="182"/>
    </row>
    <row r="15" spans="1:10" x14ac:dyDescent="0.25">
      <c r="A15" s="16"/>
      <c r="B15" s="182"/>
      <c r="C15" s="182"/>
      <c r="D15" s="182"/>
      <c r="E15" s="182"/>
      <c r="F15" s="182"/>
      <c r="G15" s="182"/>
      <c r="H15" s="182"/>
      <c r="I15" s="182"/>
      <c r="J15" s="182"/>
    </row>
    <row r="16" spans="1:10" x14ac:dyDescent="0.25">
      <c r="A16" s="16"/>
      <c r="B16" s="182"/>
      <c r="C16" s="182"/>
      <c r="D16" s="182"/>
      <c r="E16" s="182"/>
      <c r="F16" s="182"/>
      <c r="G16" s="182"/>
      <c r="H16" s="182"/>
      <c r="I16" s="182"/>
      <c r="J16" s="182"/>
    </row>
    <row r="17" spans="1:10" x14ac:dyDescent="0.25">
      <c r="A17" s="16"/>
      <c r="B17" s="181"/>
      <c r="C17" s="181"/>
      <c r="D17" s="181"/>
      <c r="E17" s="181"/>
      <c r="F17" s="181"/>
      <c r="G17" s="181"/>
      <c r="H17" s="181"/>
      <c r="I17" s="181"/>
      <c r="J17" s="181"/>
    </row>
    <row r="18" spans="1:10" x14ac:dyDescent="0.25">
      <c r="A18" s="16"/>
      <c r="B18" s="182" t="s">
        <v>99</v>
      </c>
      <c r="C18" s="182"/>
      <c r="D18" s="182"/>
      <c r="E18" s="182"/>
      <c r="F18" s="182"/>
      <c r="G18" s="182"/>
      <c r="H18" s="182"/>
      <c r="I18" s="182"/>
      <c r="J18" s="182"/>
    </row>
    <row r="19" spans="1:10" x14ac:dyDescent="0.25">
      <c r="A19" s="16"/>
      <c r="B19" s="182"/>
      <c r="C19" s="182"/>
      <c r="D19" s="182"/>
      <c r="E19" s="182"/>
      <c r="F19" s="182"/>
      <c r="G19" s="182"/>
      <c r="H19" s="182"/>
      <c r="I19" s="182"/>
      <c r="J19" s="182"/>
    </row>
    <row r="20" spans="1:10" x14ac:dyDescent="0.25">
      <c r="A20" s="16"/>
      <c r="B20" s="182"/>
      <c r="C20" s="182"/>
      <c r="D20" s="182"/>
      <c r="E20" s="182"/>
      <c r="F20" s="182"/>
      <c r="G20" s="182"/>
      <c r="H20" s="182"/>
      <c r="I20" s="182"/>
      <c r="J20" s="182"/>
    </row>
    <row r="21" spans="1:10" x14ac:dyDescent="0.25">
      <c r="A21" s="16"/>
      <c r="B21" s="181"/>
      <c r="C21" s="181"/>
      <c r="D21" s="181"/>
      <c r="E21" s="181"/>
      <c r="F21" s="181"/>
      <c r="G21" s="181"/>
      <c r="H21" s="181"/>
      <c r="I21" s="181"/>
      <c r="J21" s="181"/>
    </row>
    <row r="22" spans="1:10" ht="15" customHeight="1" x14ac:dyDescent="0.25">
      <c r="A22" s="16"/>
      <c r="B22" s="182" t="s">
        <v>102</v>
      </c>
      <c r="C22" s="182"/>
      <c r="D22" s="182"/>
      <c r="E22" s="182"/>
      <c r="F22" s="182"/>
      <c r="G22" s="182"/>
      <c r="H22" s="182"/>
      <c r="I22" s="182"/>
      <c r="J22" s="182"/>
    </row>
    <row r="23" spans="1:10" x14ac:dyDescent="0.25">
      <c r="A23" s="16"/>
      <c r="B23" s="182"/>
      <c r="C23" s="182"/>
      <c r="D23" s="182"/>
      <c r="E23" s="182"/>
      <c r="F23" s="182"/>
      <c r="G23" s="182"/>
      <c r="H23" s="182"/>
      <c r="I23" s="182"/>
      <c r="J23" s="182"/>
    </row>
    <row r="24" spans="1:10" x14ac:dyDescent="0.25">
      <c r="A24" s="16"/>
      <c r="B24" s="181"/>
      <c r="C24" s="181"/>
      <c r="D24" s="181"/>
      <c r="E24" s="181"/>
      <c r="F24" s="181"/>
      <c r="G24" s="181"/>
      <c r="H24" s="181"/>
      <c r="I24" s="181"/>
      <c r="J24" s="181"/>
    </row>
    <row r="25" spans="1:10" x14ac:dyDescent="0.25">
      <c r="A25" s="16"/>
      <c r="B25" s="182" t="s">
        <v>100</v>
      </c>
      <c r="C25" s="182"/>
      <c r="D25" s="182"/>
      <c r="E25" s="182"/>
      <c r="F25" s="182"/>
      <c r="G25" s="182"/>
      <c r="H25" s="182"/>
      <c r="I25" s="182"/>
      <c r="J25" s="182"/>
    </row>
    <row r="26" spans="1:10" x14ac:dyDescent="0.25">
      <c r="A26" s="16"/>
      <c r="B26" s="182"/>
      <c r="C26" s="182"/>
      <c r="D26" s="182"/>
      <c r="E26" s="182"/>
      <c r="F26" s="182"/>
      <c r="G26" s="182"/>
      <c r="H26" s="182"/>
      <c r="I26" s="182"/>
      <c r="J26" s="182"/>
    </row>
    <row r="27" spans="1:10" x14ac:dyDescent="0.25">
      <c r="A27" s="16"/>
      <c r="B27" s="182"/>
      <c r="C27" s="182"/>
      <c r="D27" s="182"/>
      <c r="E27" s="182"/>
      <c r="F27" s="182"/>
      <c r="G27" s="182"/>
      <c r="H27" s="182"/>
      <c r="I27" s="182"/>
      <c r="J27" s="182"/>
    </row>
    <row r="28" spans="1:10" x14ac:dyDescent="0.25">
      <c r="A28" s="16"/>
      <c r="B28" s="181"/>
      <c r="C28" s="181"/>
      <c r="D28" s="181"/>
      <c r="E28" s="181"/>
      <c r="F28" s="181"/>
      <c r="G28" s="181"/>
      <c r="H28" s="181"/>
      <c r="I28" s="181"/>
      <c r="J28" s="181"/>
    </row>
    <row r="29" spans="1:10" x14ac:dyDescent="0.25">
      <c r="A29" s="16"/>
      <c r="B29" s="182" t="s">
        <v>101</v>
      </c>
      <c r="C29" s="182"/>
      <c r="D29" s="182"/>
      <c r="E29" s="182"/>
      <c r="F29" s="182"/>
      <c r="G29" s="182"/>
      <c r="H29" s="182"/>
      <c r="I29" s="182"/>
      <c r="J29" s="182"/>
    </row>
    <row r="30" spans="1:10" x14ac:dyDescent="0.25">
      <c r="A30" s="16"/>
      <c r="B30" s="182"/>
      <c r="C30" s="182"/>
      <c r="D30" s="182"/>
      <c r="E30" s="182"/>
      <c r="F30" s="182"/>
      <c r="G30" s="182"/>
      <c r="H30" s="182"/>
      <c r="I30" s="182"/>
      <c r="J30" s="182"/>
    </row>
    <row r="31" spans="1:10" x14ac:dyDescent="0.25">
      <c r="A31" s="16"/>
      <c r="B31" s="182"/>
      <c r="C31" s="182"/>
      <c r="D31" s="182"/>
      <c r="E31" s="182"/>
      <c r="F31" s="182"/>
      <c r="G31" s="182"/>
      <c r="H31" s="182"/>
      <c r="I31" s="182"/>
      <c r="J31" s="182"/>
    </row>
    <row r="32" spans="1:10" x14ac:dyDescent="0.25">
      <c r="A32" s="16"/>
      <c r="B32" s="181"/>
      <c r="C32" s="181"/>
      <c r="D32" s="181"/>
      <c r="E32" s="181"/>
      <c r="F32" s="181"/>
      <c r="G32" s="181"/>
      <c r="H32" s="181"/>
      <c r="I32" s="181"/>
      <c r="J32" s="181"/>
    </row>
    <row r="33" spans="1:10" ht="15" customHeight="1" x14ac:dyDescent="0.25">
      <c r="A33" s="11" t="s">
        <v>14</v>
      </c>
    </row>
    <row r="34" spans="1:10" ht="15" customHeight="1" x14ac:dyDescent="0.25">
      <c r="A34" s="11"/>
      <c r="B34" s="151" t="s">
        <v>15</v>
      </c>
      <c r="C34" s="151"/>
      <c r="D34" s="151"/>
      <c r="E34" s="151"/>
      <c r="F34" s="151"/>
      <c r="G34" s="151"/>
      <c r="H34" s="151"/>
      <c r="I34" s="151"/>
      <c r="J34" s="151"/>
    </row>
    <row r="35" spans="1:10" ht="15" customHeight="1" x14ac:dyDescent="0.25">
      <c r="A35" s="11"/>
      <c r="B35" s="152" t="s">
        <v>16</v>
      </c>
      <c r="C35" s="152"/>
      <c r="D35" s="152"/>
      <c r="E35" s="152"/>
      <c r="F35" s="152"/>
      <c r="G35" s="152"/>
      <c r="H35" s="152"/>
      <c r="I35" s="152"/>
      <c r="J35" s="152"/>
    </row>
    <row r="36" spans="1:10" ht="15" customHeight="1" x14ac:dyDescent="0.25">
      <c r="A36" s="11"/>
      <c r="B36" s="18" t="s">
        <v>17</v>
      </c>
      <c r="C36" s="18"/>
      <c r="D36" s="18"/>
      <c r="E36" s="18"/>
      <c r="F36" s="18"/>
      <c r="G36" s="18"/>
      <c r="H36" s="18"/>
      <c r="I36" s="18"/>
      <c r="J36" s="18"/>
    </row>
    <row r="37" spans="1:10" ht="15" customHeight="1" x14ac:dyDescent="0.25">
      <c r="A37" s="11"/>
      <c r="B37" s="183" t="s">
        <v>29</v>
      </c>
      <c r="C37" s="183"/>
      <c r="D37" s="183"/>
      <c r="E37" s="183"/>
      <c r="F37" s="183"/>
      <c r="G37" s="183"/>
      <c r="H37" s="183"/>
      <c r="I37" s="183"/>
      <c r="J37" s="183"/>
    </row>
    <row r="38" spans="1:10" ht="15" customHeight="1" x14ac:dyDescent="0.25">
      <c r="A38" s="11"/>
      <c r="B38" s="183"/>
      <c r="C38" s="183"/>
      <c r="D38" s="183"/>
      <c r="E38" s="183"/>
      <c r="F38" s="183"/>
      <c r="G38" s="183"/>
      <c r="H38" s="183"/>
      <c r="I38" s="183"/>
      <c r="J38" s="183"/>
    </row>
    <row r="39" spans="1:10" ht="15" customHeight="1" x14ac:dyDescent="0.25">
      <c r="A39" s="11"/>
      <c r="B39" s="157" t="s">
        <v>22</v>
      </c>
      <c r="C39" s="156"/>
      <c r="D39" s="156"/>
      <c r="E39" s="156"/>
      <c r="F39" s="156"/>
      <c r="G39" s="156"/>
    </row>
    <row r="40" spans="1:10" ht="15" customHeight="1" x14ac:dyDescent="0.25">
      <c r="A40" s="11"/>
      <c r="B40" s="157"/>
      <c r="C40" s="156"/>
      <c r="D40" s="156"/>
      <c r="E40" s="156"/>
      <c r="F40" s="156"/>
      <c r="G40" s="156"/>
    </row>
    <row r="41" spans="1:10" ht="15" customHeight="1" x14ac:dyDescent="0.25">
      <c r="A41" s="11" t="s">
        <v>18</v>
      </c>
    </row>
    <row r="42" spans="1:10" ht="15" customHeight="1" x14ac:dyDescent="0.25">
      <c r="A42" s="11"/>
      <c r="B42" s="182" t="s">
        <v>5</v>
      </c>
      <c r="C42" s="182"/>
      <c r="D42" s="182"/>
      <c r="E42" s="182"/>
      <c r="F42" s="182"/>
      <c r="G42" s="182"/>
      <c r="H42" s="182"/>
      <c r="I42" s="182"/>
      <c r="J42" s="182"/>
    </row>
    <row r="43" spans="1:10" ht="15" customHeight="1" x14ac:dyDescent="0.25">
      <c r="A43" s="11"/>
      <c r="B43" s="182"/>
      <c r="C43" s="182"/>
      <c r="D43" s="182"/>
      <c r="E43" s="182"/>
      <c r="F43" s="182"/>
      <c r="G43" s="182"/>
      <c r="H43" s="182"/>
      <c r="I43" s="182"/>
      <c r="J43" s="182"/>
    </row>
    <row r="44" spans="1:10" ht="15" customHeight="1" x14ac:dyDescent="0.25">
      <c r="A44" s="11"/>
      <c r="B44" s="181"/>
      <c r="C44" s="181"/>
      <c r="D44" s="181"/>
      <c r="E44" s="181"/>
      <c r="F44" s="181"/>
      <c r="G44" s="181"/>
      <c r="H44" s="181"/>
      <c r="I44" s="181"/>
      <c r="J44" s="181"/>
    </row>
    <row r="45" spans="1:10" ht="15" customHeight="1" x14ac:dyDescent="0.25">
      <c r="A45" s="11"/>
      <c r="B45" s="182" t="s">
        <v>104</v>
      </c>
      <c r="C45" s="182"/>
      <c r="D45" s="182"/>
      <c r="E45" s="182"/>
      <c r="F45" s="182"/>
      <c r="G45" s="182"/>
      <c r="H45" s="182"/>
      <c r="I45" s="182"/>
      <c r="J45" s="182"/>
    </row>
    <row r="46" spans="1:10" ht="15" customHeight="1" x14ac:dyDescent="0.25">
      <c r="A46" s="11"/>
      <c r="B46" s="182"/>
      <c r="C46" s="182"/>
      <c r="D46" s="182"/>
      <c r="E46" s="182"/>
      <c r="F46" s="182"/>
      <c r="G46" s="182"/>
      <c r="H46" s="182"/>
      <c r="I46" s="182"/>
      <c r="J46" s="182"/>
    </row>
    <row r="47" spans="1:10" ht="15" customHeight="1" x14ac:dyDescent="0.25">
      <c r="A47" s="11"/>
      <c r="B47" s="181"/>
      <c r="C47" s="181"/>
      <c r="D47" s="181"/>
      <c r="E47" s="181"/>
      <c r="F47" s="181"/>
      <c r="G47" s="181"/>
      <c r="H47" s="181"/>
      <c r="I47" s="181"/>
      <c r="J47" s="181"/>
    </row>
    <row r="48" spans="1:10" ht="15" customHeight="1" x14ac:dyDescent="0.25">
      <c r="A48" s="11"/>
      <c r="B48" s="182" t="s">
        <v>0</v>
      </c>
      <c r="C48" s="182"/>
      <c r="D48" s="182"/>
      <c r="E48" s="182"/>
      <c r="F48" s="182"/>
      <c r="G48" s="182"/>
      <c r="H48" s="182"/>
      <c r="I48" s="182"/>
      <c r="J48" s="182"/>
    </row>
    <row r="49" spans="1:10" ht="15" customHeight="1" x14ac:dyDescent="0.25">
      <c r="A49" s="11"/>
      <c r="B49" s="182"/>
      <c r="C49" s="182"/>
      <c r="D49" s="182"/>
      <c r="E49" s="182"/>
      <c r="F49" s="182"/>
      <c r="G49" s="182"/>
      <c r="H49" s="182"/>
      <c r="I49" s="182"/>
      <c r="J49" s="182"/>
    </row>
    <row r="50" spans="1:10" ht="15" customHeight="1" x14ac:dyDescent="0.25">
      <c r="A50" s="11"/>
      <c r="B50" s="182"/>
      <c r="C50" s="182"/>
      <c r="D50" s="182"/>
      <c r="E50" s="182"/>
      <c r="F50" s="182"/>
      <c r="G50" s="182"/>
      <c r="H50" s="182"/>
      <c r="I50" s="182"/>
      <c r="J50" s="182"/>
    </row>
    <row r="51" spans="1:10" ht="15" customHeight="1" x14ac:dyDescent="0.25">
      <c r="A51" s="11"/>
    </row>
    <row r="52" spans="1:10" ht="15" customHeight="1" x14ac:dyDescent="0.25">
      <c r="A52" s="11" t="s">
        <v>21</v>
      </c>
    </row>
    <row r="53" spans="1:10" ht="15" customHeight="1" x14ac:dyDescent="0.25">
      <c r="A53" s="11"/>
      <c r="B53" s="182" t="s">
        <v>13</v>
      </c>
      <c r="C53" s="182"/>
      <c r="D53" s="182"/>
      <c r="E53" s="182"/>
      <c r="F53" s="182"/>
      <c r="G53" s="182"/>
      <c r="H53" s="182"/>
      <c r="I53" s="182"/>
      <c r="J53" s="182"/>
    </row>
    <row r="54" spans="1:10" ht="15" customHeight="1" x14ac:dyDescent="0.25">
      <c r="A54" s="11"/>
      <c r="B54" s="182"/>
      <c r="C54" s="182"/>
      <c r="D54" s="182"/>
      <c r="E54" s="182"/>
      <c r="F54" s="182"/>
      <c r="G54" s="182"/>
      <c r="H54" s="182"/>
      <c r="I54" s="182"/>
      <c r="J54" s="182"/>
    </row>
    <row r="55" spans="1:10" ht="15" customHeight="1" x14ac:dyDescent="0.25">
      <c r="A55" s="11"/>
    </row>
    <row r="56" spans="1:10" ht="15" customHeight="1" x14ac:dyDescent="0.25">
      <c r="A56" s="11"/>
      <c r="B56" s="182" t="s">
        <v>7</v>
      </c>
      <c r="C56" s="182"/>
      <c r="D56" s="182"/>
      <c r="E56" s="182"/>
      <c r="F56" s="182"/>
      <c r="G56" s="182"/>
      <c r="H56" s="182"/>
      <c r="I56" s="182"/>
      <c r="J56" s="182"/>
    </row>
    <row r="57" spans="1:10" ht="15" customHeight="1" x14ac:dyDescent="0.25">
      <c r="A57" s="11"/>
      <c r="B57" s="182"/>
      <c r="C57" s="182"/>
      <c r="D57" s="182"/>
      <c r="E57" s="182"/>
      <c r="F57" s="182"/>
      <c r="G57" s="182"/>
      <c r="H57" s="182"/>
      <c r="I57" s="182"/>
      <c r="J57" s="182"/>
    </row>
    <row r="58" spans="1:10" x14ac:dyDescent="0.25">
      <c r="A58" s="17"/>
      <c r="B58" s="182" t="s">
        <v>8</v>
      </c>
      <c r="C58" s="182"/>
      <c r="D58" s="182"/>
      <c r="E58" s="182"/>
      <c r="F58" s="182"/>
      <c r="G58" s="182"/>
      <c r="H58" s="182"/>
      <c r="I58" s="182"/>
      <c r="J58" s="182"/>
    </row>
    <row r="59" spans="1:10" x14ac:dyDescent="0.25">
      <c r="B59" s="182"/>
      <c r="C59" s="182"/>
      <c r="D59" s="182"/>
      <c r="E59" s="182"/>
      <c r="F59" s="182"/>
      <c r="G59" s="182"/>
      <c r="H59" s="182"/>
      <c r="I59" s="182"/>
      <c r="J59" s="182"/>
    </row>
    <row r="60" spans="1:10" x14ac:dyDescent="0.25">
      <c r="B60" s="182"/>
      <c r="C60" s="182"/>
      <c r="D60" s="182"/>
      <c r="E60" s="182"/>
      <c r="F60" s="182"/>
      <c r="G60" s="182"/>
      <c r="H60" s="182"/>
      <c r="I60" s="182"/>
      <c r="J60" s="182"/>
    </row>
    <row r="61" spans="1:10" x14ac:dyDescent="0.25">
      <c r="B61" t="s">
        <v>23</v>
      </c>
    </row>
    <row r="62" spans="1:10" x14ac:dyDescent="0.25">
      <c r="B62" t="s">
        <v>24</v>
      </c>
    </row>
    <row r="64" spans="1:10" x14ac:dyDescent="0.25">
      <c r="A64" s="11" t="s">
        <v>25</v>
      </c>
    </row>
    <row r="65" spans="2:10" x14ac:dyDescent="0.25">
      <c r="B65" s="182" t="s">
        <v>9</v>
      </c>
      <c r="C65" s="182"/>
      <c r="D65" s="182"/>
      <c r="E65" s="182"/>
      <c r="F65" s="182"/>
      <c r="G65" s="182"/>
      <c r="H65" s="182"/>
      <c r="I65" s="182"/>
      <c r="J65" s="182"/>
    </row>
    <row r="66" spans="2:10" x14ac:dyDescent="0.25">
      <c r="B66" s="182"/>
      <c r="C66" s="182"/>
      <c r="D66" s="182"/>
      <c r="E66" s="182"/>
      <c r="F66" s="182"/>
      <c r="G66" s="182"/>
      <c r="H66" s="182"/>
      <c r="I66" s="182"/>
      <c r="J66" s="182"/>
    </row>
  </sheetData>
  <mergeCells count="15">
    <mergeCell ref="A6:J7"/>
    <mergeCell ref="B56:J57"/>
    <mergeCell ref="B58:J60"/>
    <mergeCell ref="B65:J66"/>
    <mergeCell ref="B37:J38"/>
    <mergeCell ref="B48:J50"/>
    <mergeCell ref="B53:J54"/>
    <mergeCell ref="B29:J31"/>
    <mergeCell ref="B42:J43"/>
    <mergeCell ref="B45:J46"/>
    <mergeCell ref="B14:J16"/>
    <mergeCell ref="B22:J23"/>
    <mergeCell ref="B18:J20"/>
    <mergeCell ref="B25:J27"/>
    <mergeCell ref="A9:J11"/>
  </mergeCells>
  <phoneticPr fontId="16" type="noConversion"/>
  <pageMargins left="0.59" right="0.7" top="0.6" bottom="0.51" header="0.3" footer="0.25"/>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Q47"/>
  <sheetViews>
    <sheetView zoomScaleNormal="100" workbookViewId="0">
      <selection activeCell="S21" sqref="S21"/>
    </sheetView>
  </sheetViews>
  <sheetFormatPr defaultColWidth="8.85546875" defaultRowHeight="15" x14ac:dyDescent="0.25"/>
  <cols>
    <col min="1" max="1" width="4.42578125" style="16" customWidth="1"/>
    <col min="2" max="2" width="5.140625" customWidth="1"/>
    <col min="3" max="3" width="23.7109375" customWidth="1"/>
    <col min="4" max="4" width="21.85546875" customWidth="1"/>
    <col min="5" max="6" width="13.7109375" customWidth="1"/>
    <col min="7" max="7" width="5.42578125" style="26" customWidth="1"/>
    <col min="8" max="8" width="4.42578125" style="30" customWidth="1"/>
    <col min="9" max="9" width="16.28515625" style="30" bestFit="1" customWidth="1"/>
    <col min="10" max="15" width="13.7109375" customWidth="1"/>
    <col min="16" max="16" width="15.28515625" customWidth="1"/>
    <col min="17" max="17" width="8.42578125" customWidth="1"/>
  </cols>
  <sheetData>
    <row r="1" spans="1:17" ht="15.75" thickBot="1" x14ac:dyDescent="0.3">
      <c r="A1" s="11" t="s">
        <v>97</v>
      </c>
      <c r="L1" s="158" t="s">
        <v>10</v>
      </c>
      <c r="M1" s="176"/>
      <c r="N1" s="174"/>
      <c r="O1" s="174"/>
      <c r="P1" s="175"/>
    </row>
    <row r="2" spans="1:17" ht="15.75" thickBot="1" x14ac:dyDescent="0.3">
      <c r="A2" s="11" t="s">
        <v>41</v>
      </c>
      <c r="E2" s="177" t="s">
        <v>95</v>
      </c>
      <c r="F2" s="174"/>
      <c r="G2" s="174"/>
      <c r="H2" s="174"/>
      <c r="I2" s="175"/>
    </row>
    <row r="3" spans="1:17" x14ac:dyDescent="0.25">
      <c r="A3" s="11" t="s">
        <v>40</v>
      </c>
      <c r="I3" s="31"/>
      <c r="L3" s="137" t="s">
        <v>42</v>
      </c>
      <c r="M3" s="202"/>
      <c r="N3" s="203"/>
      <c r="O3" s="170"/>
      <c r="P3" s="171"/>
    </row>
    <row r="4" spans="1:17" ht="15.75" thickBot="1" x14ac:dyDescent="0.3">
      <c r="A4" s="11" t="s">
        <v>50</v>
      </c>
      <c r="I4" s="31"/>
      <c r="L4" s="138" t="s">
        <v>43</v>
      </c>
      <c r="M4" s="204"/>
      <c r="N4" s="205"/>
      <c r="O4" s="172"/>
      <c r="P4" s="173"/>
    </row>
    <row r="7" spans="1:17" ht="15.75" thickBot="1" x14ac:dyDescent="0.3">
      <c r="A7" s="211" t="s">
        <v>51</v>
      </c>
      <c r="B7" s="211"/>
      <c r="C7" s="211"/>
      <c r="D7" s="211"/>
      <c r="E7" s="211"/>
      <c r="F7" s="211"/>
      <c r="G7" s="42"/>
      <c r="H7" s="215" t="s">
        <v>52</v>
      </c>
      <c r="I7" s="215"/>
      <c r="J7" s="215"/>
      <c r="K7" s="215"/>
      <c r="L7" s="215"/>
      <c r="M7" s="215"/>
      <c r="N7" s="215"/>
      <c r="O7" s="215"/>
      <c r="P7" s="215"/>
    </row>
    <row r="8" spans="1:17" ht="61.5" thickTop="1" thickBot="1" x14ac:dyDescent="0.3">
      <c r="A8" s="141"/>
      <c r="B8" s="142"/>
      <c r="C8" s="142"/>
      <c r="D8" s="142"/>
      <c r="E8" s="142"/>
      <c r="F8" s="143"/>
      <c r="G8" s="42"/>
      <c r="H8" s="65"/>
      <c r="I8" s="66"/>
      <c r="J8" s="73" t="s">
        <v>12</v>
      </c>
      <c r="K8" s="212" t="s">
        <v>93</v>
      </c>
      <c r="L8" s="213"/>
      <c r="M8" s="213"/>
      <c r="N8" s="213"/>
      <c r="O8" s="214"/>
      <c r="P8" s="44" t="s">
        <v>78</v>
      </c>
    </row>
    <row r="9" spans="1:17" ht="15.75" thickBot="1" x14ac:dyDescent="0.3">
      <c r="A9" s="139"/>
      <c r="B9" s="19"/>
      <c r="C9" s="19"/>
      <c r="D9" s="69" t="s">
        <v>47</v>
      </c>
      <c r="E9" s="68" t="s">
        <v>48</v>
      </c>
      <c r="F9" s="140" t="s">
        <v>49</v>
      </c>
      <c r="G9" s="42"/>
      <c r="H9" s="67"/>
      <c r="I9" s="42"/>
      <c r="J9" s="74" t="s">
        <v>64</v>
      </c>
      <c r="K9" s="69" t="s">
        <v>60</v>
      </c>
      <c r="L9" s="68" t="s">
        <v>61</v>
      </c>
      <c r="M9" s="68" t="s">
        <v>62</v>
      </c>
      <c r="N9" s="68" t="s">
        <v>63</v>
      </c>
      <c r="O9" s="70" t="s">
        <v>73</v>
      </c>
      <c r="P9" s="25"/>
    </row>
    <row r="10" spans="1:17" ht="15.75" thickBot="1" x14ac:dyDescent="0.3">
      <c r="A10" s="51"/>
      <c r="B10" s="52" t="s">
        <v>32</v>
      </c>
      <c r="C10" s="34"/>
      <c r="D10" s="221" t="s">
        <v>71</v>
      </c>
      <c r="E10" s="222"/>
      <c r="F10" s="45" t="s">
        <v>69</v>
      </c>
      <c r="G10" s="42"/>
      <c r="H10" s="122">
        <v>1</v>
      </c>
      <c r="I10" s="150" t="s">
        <v>92</v>
      </c>
      <c r="J10" s="153" t="s">
        <v>80</v>
      </c>
      <c r="K10" s="216" t="s">
        <v>80</v>
      </c>
      <c r="L10" s="217"/>
      <c r="M10" s="217"/>
      <c r="N10" s="217"/>
      <c r="O10" s="218"/>
      <c r="P10" s="116"/>
    </row>
    <row r="11" spans="1:17" x14ac:dyDescent="0.25">
      <c r="A11" s="39">
        <v>1</v>
      </c>
      <c r="B11" s="2" t="s">
        <v>34</v>
      </c>
      <c r="C11" s="3"/>
      <c r="D11" s="219"/>
      <c r="E11" s="220"/>
      <c r="F11" s="179"/>
      <c r="H11" s="80">
        <v>2</v>
      </c>
      <c r="I11" s="79" t="s">
        <v>30</v>
      </c>
      <c r="J11" s="81"/>
      <c r="K11" s="82"/>
      <c r="L11" s="83"/>
      <c r="M11" s="83"/>
      <c r="N11" s="83"/>
      <c r="O11" s="84"/>
      <c r="P11" s="14"/>
    </row>
    <row r="12" spans="1:17" x14ac:dyDescent="0.25">
      <c r="A12" s="39"/>
      <c r="B12" s="1"/>
      <c r="C12" s="41"/>
      <c r="D12" s="219"/>
      <c r="E12" s="220"/>
      <c r="F12" s="6"/>
      <c r="H12" s="39">
        <v>3</v>
      </c>
      <c r="I12" s="10" t="s">
        <v>31</v>
      </c>
      <c r="J12" s="71"/>
      <c r="K12" s="75"/>
      <c r="L12" s="76"/>
      <c r="M12" s="76"/>
      <c r="N12" s="76"/>
      <c r="O12" s="33"/>
      <c r="P12" s="15"/>
    </row>
    <row r="13" spans="1:17" ht="15.75" thickBot="1" x14ac:dyDescent="0.3">
      <c r="A13" s="39"/>
      <c r="B13" s="1"/>
      <c r="C13" s="3"/>
      <c r="D13" s="219"/>
      <c r="E13" s="220"/>
      <c r="F13" s="6"/>
      <c r="H13" s="46">
        <v>4</v>
      </c>
      <c r="I13" s="85" t="s">
        <v>53</v>
      </c>
      <c r="J13" s="72"/>
      <c r="K13" s="77">
        <v>0</v>
      </c>
      <c r="L13" s="78"/>
      <c r="M13" s="78"/>
      <c r="N13" s="78"/>
      <c r="O13" s="37"/>
      <c r="P13" s="15"/>
    </row>
    <row r="14" spans="1:17" x14ac:dyDescent="0.25">
      <c r="A14" s="39"/>
      <c r="B14" s="1"/>
      <c r="C14" s="3"/>
      <c r="D14" s="219"/>
      <c r="E14" s="220"/>
      <c r="F14" s="6"/>
      <c r="H14" s="80">
        <v>5</v>
      </c>
      <c r="I14" s="230" t="s">
        <v>54</v>
      </c>
      <c r="J14" s="81"/>
      <c r="K14" s="87">
        <v>0</v>
      </c>
      <c r="L14" s="88"/>
      <c r="M14" s="88"/>
      <c r="N14" s="88"/>
      <c r="O14" s="89"/>
      <c r="P14" s="90">
        <f>SUM(J14:O14)</f>
        <v>0</v>
      </c>
    </row>
    <row r="15" spans="1:17" ht="15.75" thickBot="1" x14ac:dyDescent="0.3">
      <c r="A15" s="39"/>
      <c r="B15" s="1"/>
      <c r="C15" s="3"/>
      <c r="D15" s="219"/>
      <c r="E15" s="220"/>
      <c r="F15" s="6"/>
      <c r="H15" s="91">
        <v>6</v>
      </c>
      <c r="I15" s="229" t="s">
        <v>55</v>
      </c>
      <c r="J15" s="93"/>
      <c r="K15" s="95" t="e">
        <f>IF($K10="yes",+K14/$P14,"")</f>
        <v>#DIV/0!</v>
      </c>
      <c r="L15" s="96" t="e">
        <f t="shared" ref="L15:O15" si="0">IF($K10="yes",+L14/$P14,"")</f>
        <v>#DIV/0!</v>
      </c>
      <c r="M15" s="96" t="e">
        <f t="shared" si="0"/>
        <v>#DIV/0!</v>
      </c>
      <c r="N15" s="96" t="e">
        <f t="shared" si="0"/>
        <v>#DIV/0!</v>
      </c>
      <c r="O15" s="97" t="e">
        <f t="shared" si="0"/>
        <v>#DIV/0!</v>
      </c>
      <c r="P15" s="94" t="e">
        <f>SUM(K15:O15)</f>
        <v>#DIV/0!</v>
      </c>
    </row>
    <row r="16" spans="1:17" ht="15.75" customHeight="1" x14ac:dyDescent="0.25">
      <c r="A16" s="39">
        <v>2</v>
      </c>
      <c r="B16" s="2" t="s">
        <v>35</v>
      </c>
      <c r="C16" s="1"/>
      <c r="D16" s="219"/>
      <c r="E16" s="220"/>
      <c r="F16" s="6"/>
      <c r="H16" s="99"/>
      <c r="I16" s="100"/>
      <c r="J16" s="106"/>
      <c r="K16" s="107"/>
      <c r="L16" s="108" t="str">
        <f t="shared" ref="L16:O16" si="1">IF($K9="yes",+L14*$F37,"")</f>
        <v/>
      </c>
      <c r="M16" s="108" t="str">
        <f t="shared" si="1"/>
        <v/>
      </c>
      <c r="N16" s="108" t="str">
        <f t="shared" si="1"/>
        <v/>
      </c>
      <c r="O16" s="109" t="str">
        <f t="shared" si="1"/>
        <v/>
      </c>
      <c r="P16" s="105"/>
      <c r="Q16" s="110" t="e">
        <f>+F38-P17</f>
        <v>#DIV/0!</v>
      </c>
    </row>
    <row r="17" spans="1:16" ht="15.75" customHeight="1" thickBot="1" x14ac:dyDescent="0.3">
      <c r="A17" s="39"/>
      <c r="B17" s="1"/>
      <c r="C17" s="1"/>
      <c r="D17" s="219"/>
      <c r="E17" s="220"/>
      <c r="F17" s="6"/>
      <c r="H17" s="91">
        <v>7</v>
      </c>
      <c r="I17" s="36" t="s">
        <v>79</v>
      </c>
      <c r="J17" s="111">
        <f>IF(J10="yes",+F38,"")</f>
        <v>0</v>
      </c>
      <c r="K17" s="101" t="e">
        <f>IF($K10="yes",+K15*$F38,"")</f>
        <v>#DIV/0!</v>
      </c>
      <c r="L17" s="102" t="e">
        <f t="shared" ref="L17:O17" si="2">IF($K10="yes",+L15*$F38,"")</f>
        <v>#DIV/0!</v>
      </c>
      <c r="M17" s="102" t="e">
        <f t="shared" si="2"/>
        <v>#DIV/0!</v>
      </c>
      <c r="N17" s="102" t="e">
        <f t="shared" si="2"/>
        <v>#DIV/0!</v>
      </c>
      <c r="O17" s="103" t="e">
        <f t="shared" si="2"/>
        <v>#DIV/0!</v>
      </c>
      <c r="P17" s="104" t="e">
        <f>SUM(J17:O17)</f>
        <v>#DIV/0!</v>
      </c>
    </row>
    <row r="18" spans="1:16" ht="15.75" customHeight="1" x14ac:dyDescent="0.25">
      <c r="A18" s="39"/>
      <c r="B18" s="1"/>
      <c r="C18" s="1"/>
      <c r="D18" s="219"/>
      <c r="E18" s="220"/>
      <c r="F18" s="6"/>
      <c r="H18" s="46" t="s">
        <v>74</v>
      </c>
      <c r="I18" s="35"/>
      <c r="J18" s="112"/>
      <c r="K18" s="113"/>
      <c r="L18" s="114"/>
      <c r="M18" s="114"/>
      <c r="N18" s="114"/>
      <c r="O18" s="115"/>
      <c r="P18" s="15"/>
    </row>
    <row r="19" spans="1:16" ht="15.75" customHeight="1" x14ac:dyDescent="0.25">
      <c r="A19" s="39"/>
      <c r="B19" s="1"/>
      <c r="C19" s="1"/>
      <c r="D19" s="8"/>
      <c r="E19" s="9"/>
      <c r="F19" s="6"/>
      <c r="H19" s="39">
        <v>8</v>
      </c>
      <c r="I19" s="121" t="s">
        <v>75</v>
      </c>
      <c r="J19" s="180" t="e">
        <v>#DIV/0!</v>
      </c>
      <c r="K19" s="117" t="e">
        <f>IF($K10="yes",(K17/K14),"")</f>
        <v>#DIV/0!</v>
      </c>
      <c r="L19" s="118" t="e">
        <f t="shared" ref="L19:O19" si="3">IF($K10="yes",(L17/L14),"")</f>
        <v>#DIV/0!</v>
      </c>
      <c r="M19" s="118" t="e">
        <f t="shared" si="3"/>
        <v>#DIV/0!</v>
      </c>
      <c r="N19" s="118" t="e">
        <f t="shared" si="3"/>
        <v>#DIV/0!</v>
      </c>
      <c r="O19" s="119" t="e">
        <f t="shared" si="3"/>
        <v>#DIV/0!</v>
      </c>
      <c r="P19" s="120"/>
    </row>
    <row r="20" spans="1:16" ht="15.75" customHeight="1" thickBot="1" x14ac:dyDescent="0.3">
      <c r="A20" s="39"/>
      <c r="B20" s="1"/>
      <c r="C20" s="1"/>
      <c r="D20" s="8"/>
      <c r="E20" s="9"/>
      <c r="F20" s="6"/>
      <c r="H20" s="46">
        <v>9</v>
      </c>
      <c r="I20" s="123" t="s">
        <v>76</v>
      </c>
      <c r="J20" s="145"/>
      <c r="K20" s="124" t="e">
        <f>IF($K10="yes",(K19/K13),"")</f>
        <v>#DIV/0!</v>
      </c>
      <c r="L20" s="125" t="e">
        <f t="shared" ref="L20:O20" si="4">IF($K10="yes",(L19/L13),"")</f>
        <v>#DIV/0!</v>
      </c>
      <c r="M20" s="125" t="e">
        <f t="shared" si="4"/>
        <v>#DIV/0!</v>
      </c>
      <c r="N20" s="125" t="e">
        <f t="shared" si="4"/>
        <v>#DIV/0!</v>
      </c>
      <c r="O20" s="126" t="e">
        <f t="shared" si="4"/>
        <v>#DIV/0!</v>
      </c>
      <c r="P20" s="120"/>
    </row>
    <row r="21" spans="1:16" ht="15" customHeight="1" x14ac:dyDescent="0.25">
      <c r="A21" s="39">
        <v>3</v>
      </c>
      <c r="B21" s="2" t="s">
        <v>37</v>
      </c>
      <c r="C21" s="3"/>
      <c r="D21" s="219"/>
      <c r="E21" s="220"/>
      <c r="F21" s="6">
        <v>0</v>
      </c>
      <c r="H21" s="98" t="s">
        <v>77</v>
      </c>
      <c r="I21" s="127"/>
      <c r="J21" s="146"/>
      <c r="K21" s="196"/>
      <c r="L21" s="197"/>
      <c r="M21" s="197"/>
      <c r="N21" s="197"/>
      <c r="O21" s="197"/>
      <c r="P21" s="198"/>
    </row>
    <row r="22" spans="1:16" x14ac:dyDescent="0.25">
      <c r="A22" s="39"/>
      <c r="B22" s="1"/>
      <c r="C22" s="3"/>
      <c r="D22" s="8"/>
      <c r="E22" s="9"/>
      <c r="F22" s="6"/>
      <c r="H22" s="39">
        <v>9</v>
      </c>
      <c r="I22" s="128" t="s">
        <v>75</v>
      </c>
      <c r="J22" s="147">
        <v>0</v>
      </c>
      <c r="K22" s="199"/>
      <c r="L22" s="200"/>
      <c r="M22" s="200"/>
      <c r="N22" s="200"/>
      <c r="O22" s="200"/>
      <c r="P22" s="201"/>
    </row>
    <row r="23" spans="1:16" x14ac:dyDescent="0.25">
      <c r="A23" s="39"/>
      <c r="B23" s="1"/>
      <c r="C23" s="3"/>
      <c r="D23" s="8"/>
      <c r="E23" s="9"/>
      <c r="F23" s="6"/>
      <c r="H23" s="39" t="s">
        <v>82</v>
      </c>
      <c r="I23" s="128"/>
      <c r="J23" s="148"/>
      <c r="K23" s="199"/>
      <c r="L23" s="200"/>
      <c r="M23" s="200"/>
      <c r="N23" s="200"/>
      <c r="O23" s="200"/>
      <c r="P23" s="201"/>
    </row>
    <row r="24" spans="1:16" x14ac:dyDescent="0.25">
      <c r="A24" s="39">
        <v>4</v>
      </c>
      <c r="B24" s="2" t="s">
        <v>36</v>
      </c>
      <c r="C24" s="3"/>
      <c r="D24" s="219"/>
      <c r="E24" s="220"/>
      <c r="F24" s="6"/>
      <c r="H24" s="39">
        <v>10</v>
      </c>
      <c r="I24" s="128" t="s">
        <v>83</v>
      </c>
      <c r="J24" s="144" t="e">
        <f>IF(J22="","",(J19-J22))</f>
        <v>#DIV/0!</v>
      </c>
      <c r="K24" s="163"/>
      <c r="L24" s="164"/>
      <c r="M24" s="206"/>
      <c r="N24" s="206"/>
      <c r="O24" s="206"/>
      <c r="P24" s="165"/>
    </row>
    <row r="25" spans="1:16" ht="15.75" thickBot="1" x14ac:dyDescent="0.3">
      <c r="A25" s="39"/>
      <c r="B25" s="1"/>
      <c r="C25" s="3"/>
      <c r="D25" s="8"/>
      <c r="E25" s="9"/>
      <c r="F25" s="162"/>
      <c r="H25" s="131">
        <v>11</v>
      </c>
      <c r="I25" s="231" t="s">
        <v>84</v>
      </c>
      <c r="J25" s="149" t="e">
        <f>IF(J22="","",((J19-J22)*J14))</f>
        <v>#DIV/0!</v>
      </c>
      <c r="K25" s="166"/>
      <c r="L25" s="167"/>
      <c r="M25" s="207"/>
      <c r="N25" s="207"/>
      <c r="O25" s="207"/>
      <c r="P25" s="168"/>
    </row>
    <row r="26" spans="1:16" ht="15.75" thickTop="1" x14ac:dyDescent="0.25">
      <c r="A26" s="39"/>
      <c r="B26" s="1"/>
      <c r="C26" s="3"/>
      <c r="D26" s="8"/>
      <c r="E26" s="9"/>
      <c r="F26" s="162"/>
      <c r="H26" s="26"/>
      <c r="I26" s="32"/>
      <c r="J26" s="130"/>
      <c r="K26" s="130"/>
      <c r="L26" s="130"/>
      <c r="M26" s="130"/>
      <c r="N26" s="130"/>
      <c r="O26" s="130"/>
      <c r="P26" s="26"/>
    </row>
    <row r="27" spans="1:16" ht="28.5" customHeight="1" thickBot="1" x14ac:dyDescent="0.3">
      <c r="A27" s="39">
        <v>5</v>
      </c>
      <c r="B27" s="2" t="s">
        <v>11</v>
      </c>
      <c r="C27" s="3"/>
      <c r="D27" s="219"/>
      <c r="E27" s="220"/>
      <c r="F27" s="162"/>
      <c r="G27" s="27"/>
      <c r="H27" s="184" t="s">
        <v>27</v>
      </c>
      <c r="I27" s="184"/>
      <c r="J27" s="184"/>
      <c r="K27" s="184"/>
      <c r="L27" s="184"/>
      <c r="M27" s="184"/>
      <c r="N27" s="184"/>
      <c r="O27" s="184"/>
      <c r="P27" s="184"/>
    </row>
    <row r="28" spans="1:16" ht="28.5" customHeight="1" thickTop="1" x14ac:dyDescent="0.25">
      <c r="A28" s="39"/>
      <c r="B28" s="1"/>
      <c r="C28" s="3"/>
      <c r="D28" s="8"/>
      <c r="E28" s="38"/>
      <c r="F28" s="162"/>
      <c r="G28" s="27"/>
      <c r="H28" s="208" t="s">
        <v>85</v>
      </c>
      <c r="I28" s="209"/>
      <c r="J28" s="209"/>
      <c r="K28" s="209"/>
      <c r="L28" s="209"/>
      <c r="M28" s="209"/>
      <c r="N28" s="209"/>
      <c r="O28" s="209"/>
      <c r="P28" s="210"/>
    </row>
    <row r="29" spans="1:16" ht="28.5" customHeight="1" thickBot="1" x14ac:dyDescent="0.3">
      <c r="A29" s="46"/>
      <c r="B29" s="20"/>
      <c r="C29" s="47"/>
      <c r="D29" s="48"/>
      <c r="E29" s="49"/>
      <c r="F29" s="178"/>
      <c r="G29" s="27"/>
      <c r="H29" s="187"/>
      <c r="I29" s="188"/>
      <c r="J29" s="188"/>
      <c r="K29" s="188"/>
      <c r="L29" s="188"/>
      <c r="M29" s="188"/>
      <c r="N29" s="188"/>
      <c r="O29" s="188"/>
      <c r="P29" s="189"/>
    </row>
    <row r="30" spans="1:16" ht="22.5" customHeight="1" thickBot="1" x14ac:dyDescent="0.3">
      <c r="A30" s="55">
        <v>6</v>
      </c>
      <c r="B30" s="56" t="s">
        <v>38</v>
      </c>
      <c r="C30" s="56"/>
      <c r="D30" s="57"/>
      <c r="E30" s="58" t="e">
        <f>F30/F38</f>
        <v>#DIV/0!</v>
      </c>
      <c r="F30" s="59">
        <f>SUM(F11:F29)</f>
        <v>0</v>
      </c>
      <c r="G30" s="28"/>
      <c r="H30" s="190"/>
      <c r="I30" s="191"/>
      <c r="J30" s="191"/>
      <c r="K30" s="191"/>
      <c r="L30" s="191"/>
      <c r="M30" s="191"/>
      <c r="N30" s="191"/>
      <c r="O30" s="191"/>
      <c r="P30" s="192"/>
    </row>
    <row r="31" spans="1:16" x14ac:dyDescent="0.25">
      <c r="A31" s="51"/>
      <c r="B31" s="52" t="s">
        <v>20</v>
      </c>
      <c r="C31" s="34"/>
      <c r="D31" s="5" t="s">
        <v>33</v>
      </c>
      <c r="E31" s="53" t="s">
        <v>39</v>
      </c>
      <c r="F31" s="54"/>
      <c r="H31" s="190"/>
      <c r="I31" s="191"/>
      <c r="J31" s="191"/>
      <c r="K31" s="191"/>
      <c r="L31" s="191"/>
      <c r="M31" s="191"/>
      <c r="N31" s="191"/>
      <c r="O31" s="191"/>
      <c r="P31" s="192"/>
    </row>
    <row r="32" spans="1:16" x14ac:dyDescent="0.25">
      <c r="A32" s="39">
        <v>7</v>
      </c>
      <c r="B32" s="1" t="s">
        <v>56</v>
      </c>
      <c r="C32" s="1"/>
      <c r="D32" s="8"/>
      <c r="E32" s="12"/>
      <c r="F32" s="7">
        <f>E32/3</f>
        <v>0</v>
      </c>
      <c r="G32" s="29"/>
      <c r="H32" s="190"/>
      <c r="I32" s="191"/>
      <c r="J32" s="191"/>
      <c r="K32" s="191"/>
      <c r="L32" s="191"/>
      <c r="M32" s="191"/>
      <c r="N32" s="191"/>
      <c r="O32" s="191"/>
      <c r="P32" s="192"/>
    </row>
    <row r="33" spans="1:16" x14ac:dyDescent="0.25">
      <c r="A33" s="39">
        <v>8</v>
      </c>
      <c r="B33" s="1" t="s">
        <v>57</v>
      </c>
      <c r="C33" s="1"/>
      <c r="D33" s="4"/>
      <c r="E33" s="13"/>
      <c r="F33" s="7"/>
      <c r="G33" s="29"/>
      <c r="H33" s="190"/>
      <c r="I33" s="191"/>
      <c r="J33" s="191"/>
      <c r="K33" s="191"/>
      <c r="L33" s="191"/>
      <c r="M33" s="191"/>
      <c r="N33" s="191"/>
      <c r="O33" s="191"/>
      <c r="P33" s="192"/>
    </row>
    <row r="34" spans="1:16" x14ac:dyDescent="0.25">
      <c r="A34" s="39">
        <v>9</v>
      </c>
      <c r="B34" s="1" t="s">
        <v>58</v>
      </c>
      <c r="C34" s="1"/>
      <c r="D34" s="4"/>
      <c r="E34" s="13"/>
      <c r="F34" s="7">
        <f>+E34/7</f>
        <v>0</v>
      </c>
      <c r="G34" s="29"/>
      <c r="H34" s="190"/>
      <c r="I34" s="191"/>
      <c r="J34" s="191"/>
      <c r="K34" s="191"/>
      <c r="L34" s="191"/>
      <c r="M34" s="191"/>
      <c r="N34" s="191"/>
      <c r="O34" s="191"/>
      <c r="P34" s="192"/>
    </row>
    <row r="35" spans="1:16" x14ac:dyDescent="0.25">
      <c r="A35" s="46">
        <v>10</v>
      </c>
      <c r="B35" s="20" t="s">
        <v>59</v>
      </c>
      <c r="C35" s="20"/>
      <c r="D35" s="60"/>
      <c r="E35" s="61"/>
      <c r="F35" s="62">
        <f>+E35/10</f>
        <v>0</v>
      </c>
      <c r="G35" s="29"/>
      <c r="H35" s="190"/>
      <c r="I35" s="191"/>
      <c r="J35" s="191"/>
      <c r="K35" s="191"/>
      <c r="L35" s="191"/>
      <c r="M35" s="191"/>
      <c r="N35" s="191"/>
      <c r="O35" s="191"/>
      <c r="P35" s="192"/>
    </row>
    <row r="36" spans="1:16" ht="15.75" thickBot="1" x14ac:dyDescent="0.3">
      <c r="A36" s="46">
        <v>11</v>
      </c>
      <c r="B36" s="20" t="s">
        <v>1</v>
      </c>
      <c r="C36" s="20"/>
      <c r="D36" s="185"/>
      <c r="E36" s="186"/>
      <c r="F36" s="62"/>
      <c r="G36" s="29"/>
      <c r="H36" s="190"/>
      <c r="I36" s="191"/>
      <c r="J36" s="191"/>
      <c r="K36" s="191"/>
      <c r="L36" s="191"/>
      <c r="M36" s="191"/>
      <c r="N36" s="191"/>
      <c r="O36" s="191"/>
      <c r="P36" s="192"/>
    </row>
    <row r="37" spans="1:16" ht="24" customHeight="1" thickBot="1" x14ac:dyDescent="0.3">
      <c r="A37" s="55">
        <v>12</v>
      </c>
      <c r="B37" s="56" t="s">
        <v>72</v>
      </c>
      <c r="C37" s="56"/>
      <c r="D37" s="63"/>
      <c r="E37" s="64" t="e">
        <f>+F37/F38</f>
        <v>#DIV/0!</v>
      </c>
      <c r="F37" s="59">
        <f>SUM(F32:F36)</f>
        <v>0</v>
      </c>
      <c r="G37" s="28"/>
      <c r="H37" s="190"/>
      <c r="I37" s="191"/>
      <c r="J37" s="191"/>
      <c r="K37" s="191"/>
      <c r="L37" s="191"/>
      <c r="M37" s="191"/>
      <c r="N37" s="191"/>
      <c r="O37" s="191"/>
      <c r="P37" s="192"/>
    </row>
    <row r="38" spans="1:16" ht="32.25" customHeight="1" thickBot="1" x14ac:dyDescent="0.3">
      <c r="A38" s="40">
        <v>13</v>
      </c>
      <c r="B38" s="21" t="s">
        <v>70</v>
      </c>
      <c r="C38" s="21"/>
      <c r="D38" s="22"/>
      <c r="E38" s="23"/>
      <c r="F38" s="24">
        <f>+F30+F37</f>
        <v>0</v>
      </c>
      <c r="G38" s="43"/>
      <c r="H38" s="190"/>
      <c r="I38" s="191"/>
      <c r="J38" s="191"/>
      <c r="K38" s="191"/>
      <c r="L38" s="191"/>
      <c r="M38" s="191"/>
      <c r="N38" s="191"/>
      <c r="O38" s="191"/>
      <c r="P38" s="192"/>
    </row>
    <row r="39" spans="1:16" ht="15.75" thickTop="1" x14ac:dyDescent="0.25">
      <c r="H39" s="190"/>
      <c r="I39" s="191"/>
      <c r="J39" s="191"/>
      <c r="K39" s="191"/>
      <c r="L39" s="191"/>
      <c r="M39" s="191"/>
      <c r="N39" s="191"/>
      <c r="O39" s="191"/>
      <c r="P39" s="192"/>
    </row>
    <row r="40" spans="1:16" x14ac:dyDescent="0.25">
      <c r="C40" s="169" t="s">
        <v>2</v>
      </c>
      <c r="D40" s="169"/>
      <c r="E40" s="169"/>
      <c r="F40" s="169"/>
      <c r="H40" s="190"/>
      <c r="I40" s="191"/>
      <c r="J40" s="191"/>
      <c r="K40" s="191"/>
      <c r="L40" s="191"/>
      <c r="M40" s="191"/>
      <c r="N40" s="191"/>
      <c r="O40" s="191"/>
      <c r="P40" s="192"/>
    </row>
    <row r="41" spans="1:16" x14ac:dyDescent="0.25">
      <c r="C41" s="169" t="s">
        <v>3</v>
      </c>
      <c r="D41" s="169"/>
      <c r="E41" s="169"/>
      <c r="F41" s="169"/>
      <c r="H41" s="190"/>
      <c r="I41" s="191"/>
      <c r="J41" s="191"/>
      <c r="K41" s="191"/>
      <c r="L41" s="191"/>
      <c r="M41" s="191"/>
      <c r="N41" s="191"/>
      <c r="O41" s="191"/>
      <c r="P41" s="192"/>
    </row>
    <row r="42" spans="1:16" x14ac:dyDescent="0.25">
      <c r="C42" s="169" t="s">
        <v>4</v>
      </c>
      <c r="D42" s="169"/>
      <c r="E42" s="169"/>
      <c r="F42" s="169"/>
      <c r="H42" s="190"/>
      <c r="I42" s="191"/>
      <c r="J42" s="191"/>
      <c r="K42" s="191"/>
      <c r="L42" s="191"/>
      <c r="M42" s="191"/>
      <c r="N42" s="191"/>
      <c r="O42" s="191"/>
      <c r="P42" s="192"/>
    </row>
    <row r="43" spans="1:16" x14ac:dyDescent="0.25">
      <c r="H43" s="190"/>
      <c r="I43" s="191"/>
      <c r="J43" s="191"/>
      <c r="K43" s="191"/>
      <c r="L43" s="191"/>
      <c r="M43" s="191"/>
      <c r="N43" s="191"/>
      <c r="O43" s="191"/>
      <c r="P43" s="192"/>
    </row>
    <row r="44" spans="1:16" x14ac:dyDescent="0.25">
      <c r="H44" s="190"/>
      <c r="I44" s="191"/>
      <c r="J44" s="191"/>
      <c r="K44" s="191"/>
      <c r="L44" s="191"/>
      <c r="M44" s="191"/>
      <c r="N44" s="191"/>
      <c r="O44" s="191"/>
      <c r="P44" s="192"/>
    </row>
    <row r="45" spans="1:16" x14ac:dyDescent="0.25">
      <c r="H45" s="190"/>
      <c r="I45" s="191"/>
      <c r="J45" s="191"/>
      <c r="K45" s="191"/>
      <c r="L45" s="191"/>
      <c r="M45" s="191"/>
      <c r="N45" s="191"/>
      <c r="O45" s="191"/>
      <c r="P45" s="192"/>
    </row>
    <row r="46" spans="1:16" ht="15.75" thickBot="1" x14ac:dyDescent="0.3">
      <c r="H46" s="193"/>
      <c r="I46" s="194"/>
      <c r="J46" s="194"/>
      <c r="K46" s="194"/>
      <c r="L46" s="194"/>
      <c r="M46" s="194"/>
      <c r="N46" s="194"/>
      <c r="O46" s="194"/>
      <c r="P46" s="195"/>
    </row>
    <row r="47" spans="1:16" ht="15.75" thickTop="1" x14ac:dyDescent="0.25"/>
  </sheetData>
  <mergeCells count="24">
    <mergeCell ref="D16:E16"/>
    <mergeCell ref="D17:E17"/>
    <mergeCell ref="D18:E18"/>
    <mergeCell ref="D10:E10"/>
    <mergeCell ref="D12:E12"/>
    <mergeCell ref="D13:E13"/>
    <mergeCell ref="D14:E14"/>
    <mergeCell ref="D15:E15"/>
    <mergeCell ref="H27:P27"/>
    <mergeCell ref="D36:E36"/>
    <mergeCell ref="H29:P46"/>
    <mergeCell ref="K21:P23"/>
    <mergeCell ref="M3:N3"/>
    <mergeCell ref="M4:N4"/>
    <mergeCell ref="M24:O25"/>
    <mergeCell ref="H28:P28"/>
    <mergeCell ref="A7:F7"/>
    <mergeCell ref="K8:O8"/>
    <mergeCell ref="H7:P7"/>
    <mergeCell ref="K10:O10"/>
    <mergeCell ref="D11:E11"/>
    <mergeCell ref="D21:E21"/>
    <mergeCell ref="D24:E24"/>
    <mergeCell ref="D27:E27"/>
  </mergeCells>
  <phoneticPr fontId="16" type="noConversion"/>
  <dataValidations disablePrompts="1" count="1">
    <dataValidation type="list" allowBlank="1" showInputMessage="1" showErrorMessage="1" sqref="M24:O25">
      <formula1>FeeType</formula1>
    </dataValidation>
  </dataValidations>
  <pageMargins left="0.2" right="0.2" top="0.57999999999999996" bottom="0.62" header="0.3" footer="0.3"/>
  <pageSetup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Q47"/>
  <sheetViews>
    <sheetView workbookViewId="0">
      <selection activeCell="F4" sqref="F4"/>
    </sheetView>
  </sheetViews>
  <sheetFormatPr defaultColWidth="8.85546875" defaultRowHeight="15" x14ac:dyDescent="0.25"/>
  <cols>
    <col min="1" max="1" width="8.85546875" style="16"/>
    <col min="2" max="2" width="5.140625" customWidth="1"/>
    <col min="3" max="3" width="23.7109375" customWidth="1"/>
    <col min="4" max="4" width="21.85546875" customWidth="1"/>
    <col min="5" max="6" width="13.7109375" customWidth="1"/>
    <col min="7" max="7" width="5.42578125" style="26" customWidth="1"/>
    <col min="8" max="8" width="5.42578125" style="30" customWidth="1"/>
    <col min="9" max="9" width="14.28515625" style="30" customWidth="1"/>
    <col min="10" max="15" width="13.7109375" customWidth="1"/>
    <col min="16" max="16" width="12.42578125" customWidth="1"/>
    <col min="17" max="17" width="5.42578125" customWidth="1"/>
  </cols>
  <sheetData>
    <row r="1" spans="1:17" ht="15.75" thickBot="1" x14ac:dyDescent="0.3">
      <c r="A1" s="11" t="s">
        <v>97</v>
      </c>
      <c r="L1" s="159" t="s">
        <v>10</v>
      </c>
      <c r="M1" s="160"/>
      <c r="N1" s="160"/>
      <c r="O1" s="160"/>
      <c r="P1" s="161"/>
    </row>
    <row r="2" spans="1:17" ht="15.75" thickBot="1" x14ac:dyDescent="0.3">
      <c r="A2" s="11" t="s">
        <v>41</v>
      </c>
    </row>
    <row r="3" spans="1:17" x14ac:dyDescent="0.25">
      <c r="A3" s="11" t="s">
        <v>40</v>
      </c>
      <c r="I3" s="31"/>
      <c r="L3" s="137" t="s">
        <v>42</v>
      </c>
      <c r="M3" s="225" t="s">
        <v>45</v>
      </c>
      <c r="N3" s="226"/>
      <c r="O3" s="133"/>
      <c r="P3" s="134"/>
    </row>
    <row r="4" spans="1:17" ht="15.75" thickBot="1" x14ac:dyDescent="0.3">
      <c r="A4" s="11" t="s">
        <v>50</v>
      </c>
      <c r="I4" s="31"/>
      <c r="L4" s="138" t="s">
        <v>43</v>
      </c>
      <c r="M4" s="227" t="s">
        <v>46</v>
      </c>
      <c r="N4" s="228"/>
      <c r="O4" s="135"/>
      <c r="P4" s="136"/>
    </row>
    <row r="7" spans="1:17" ht="15.75" thickBot="1" x14ac:dyDescent="0.3">
      <c r="A7" s="211" t="s">
        <v>51</v>
      </c>
      <c r="B7" s="211"/>
      <c r="C7" s="211"/>
      <c r="D7" s="211"/>
      <c r="E7" s="211"/>
      <c r="F7" s="211"/>
      <c r="G7" s="42"/>
      <c r="H7" s="215" t="s">
        <v>52</v>
      </c>
      <c r="I7" s="215"/>
      <c r="J7" s="215"/>
      <c r="K7" s="215"/>
      <c r="L7" s="215"/>
      <c r="M7" s="215"/>
      <c r="N7" s="215"/>
      <c r="O7" s="215"/>
      <c r="P7" s="215"/>
    </row>
    <row r="8" spans="1:17" ht="61.5" thickTop="1" thickBot="1" x14ac:dyDescent="0.3">
      <c r="A8" s="141"/>
      <c r="B8" s="142"/>
      <c r="C8" s="142"/>
      <c r="D8" s="142"/>
      <c r="E8" s="142"/>
      <c r="F8" s="143"/>
      <c r="G8" s="42"/>
      <c r="H8" s="65"/>
      <c r="I8" s="66"/>
      <c r="J8" s="73" t="s">
        <v>12</v>
      </c>
      <c r="K8" s="212" t="s">
        <v>65</v>
      </c>
      <c r="L8" s="213"/>
      <c r="M8" s="213"/>
      <c r="N8" s="213"/>
      <c r="O8" s="214"/>
      <c r="P8" s="44" t="s">
        <v>78</v>
      </c>
    </row>
    <row r="9" spans="1:17" ht="15.75" thickBot="1" x14ac:dyDescent="0.3">
      <c r="A9" s="139"/>
      <c r="B9" s="19"/>
      <c r="C9" s="19"/>
      <c r="D9" s="69" t="s">
        <v>47</v>
      </c>
      <c r="E9" s="68" t="s">
        <v>48</v>
      </c>
      <c r="F9" s="140" t="s">
        <v>49</v>
      </c>
      <c r="G9" s="42"/>
      <c r="H9" s="67"/>
      <c r="I9" s="42"/>
      <c r="J9" s="74" t="s">
        <v>64</v>
      </c>
      <c r="K9" s="69" t="s">
        <v>60</v>
      </c>
      <c r="L9" s="68" t="s">
        <v>61</v>
      </c>
      <c r="M9" s="68" t="s">
        <v>62</v>
      </c>
      <c r="N9" s="68" t="s">
        <v>63</v>
      </c>
      <c r="O9" s="70" t="s">
        <v>73</v>
      </c>
      <c r="P9" s="25"/>
    </row>
    <row r="10" spans="1:17" ht="15.75" thickBot="1" x14ac:dyDescent="0.3">
      <c r="A10" s="51"/>
      <c r="B10" s="52" t="s">
        <v>32</v>
      </c>
      <c r="C10" s="34"/>
      <c r="D10" s="221" t="s">
        <v>71</v>
      </c>
      <c r="E10" s="222"/>
      <c r="F10" s="45" t="s">
        <v>69</v>
      </c>
      <c r="G10" s="42"/>
      <c r="H10" s="122">
        <v>1</v>
      </c>
      <c r="I10" s="150" t="s">
        <v>92</v>
      </c>
      <c r="J10" s="154"/>
      <c r="K10" s="216" t="s">
        <v>80</v>
      </c>
      <c r="L10" s="217"/>
      <c r="M10" s="217"/>
      <c r="N10" s="217"/>
      <c r="O10" s="218"/>
      <c r="P10" s="116"/>
    </row>
    <row r="11" spans="1:17" x14ac:dyDescent="0.25">
      <c r="A11" s="39">
        <v>1</v>
      </c>
      <c r="B11" s="2" t="s">
        <v>34</v>
      </c>
      <c r="C11" s="3"/>
      <c r="D11" s="219"/>
      <c r="E11" s="220"/>
      <c r="F11" s="6"/>
      <c r="H11" s="80">
        <v>2</v>
      </c>
      <c r="I11" s="79" t="s">
        <v>30</v>
      </c>
      <c r="J11" s="81"/>
      <c r="K11" s="82" t="s">
        <v>44</v>
      </c>
      <c r="L11" s="83" t="s">
        <v>44</v>
      </c>
      <c r="M11" s="83" t="s">
        <v>44</v>
      </c>
      <c r="N11" s="83" t="s">
        <v>44</v>
      </c>
      <c r="O11" s="84" t="s">
        <v>44</v>
      </c>
      <c r="P11" s="14"/>
    </row>
    <row r="12" spans="1:17" x14ac:dyDescent="0.25">
      <c r="A12" s="39"/>
      <c r="B12" s="1"/>
      <c r="C12" s="41"/>
      <c r="D12" s="8"/>
      <c r="E12" s="9"/>
      <c r="F12" s="6"/>
      <c r="H12" s="39">
        <v>3</v>
      </c>
      <c r="I12" s="10" t="s">
        <v>31</v>
      </c>
      <c r="J12" s="71"/>
      <c r="K12" s="75">
        <v>100</v>
      </c>
      <c r="L12" s="76">
        <v>125</v>
      </c>
      <c r="M12" s="76">
        <v>200</v>
      </c>
      <c r="N12" s="76">
        <v>210</v>
      </c>
      <c r="O12" s="33">
        <v>225</v>
      </c>
      <c r="P12" s="15"/>
    </row>
    <row r="13" spans="1:17" ht="15.75" thickBot="1" x14ac:dyDescent="0.3">
      <c r="A13" s="39"/>
      <c r="B13" s="1"/>
      <c r="C13" s="3"/>
      <c r="D13" s="8"/>
      <c r="E13" s="9"/>
      <c r="F13" s="6"/>
      <c r="H13" s="46">
        <v>4</v>
      </c>
      <c r="I13" s="85" t="s">
        <v>53</v>
      </c>
      <c r="J13" s="72"/>
      <c r="K13" s="77">
        <v>3</v>
      </c>
      <c r="L13" s="78">
        <v>3</v>
      </c>
      <c r="M13" s="78">
        <v>3</v>
      </c>
      <c r="N13" s="78">
        <v>4</v>
      </c>
      <c r="O13" s="37">
        <v>3</v>
      </c>
      <c r="P13" s="15"/>
    </row>
    <row r="14" spans="1:17" x14ac:dyDescent="0.25">
      <c r="A14" s="39"/>
      <c r="B14" s="1"/>
      <c r="C14" s="3"/>
      <c r="D14" s="8"/>
      <c r="E14" s="9"/>
      <c r="F14" s="6"/>
      <c r="H14" s="80">
        <v>5</v>
      </c>
      <c r="I14" s="86" t="s">
        <v>54</v>
      </c>
      <c r="J14" s="81"/>
      <c r="K14" s="87">
        <v>50</v>
      </c>
      <c r="L14" s="88">
        <v>30</v>
      </c>
      <c r="M14" s="88">
        <v>45</v>
      </c>
      <c r="N14" s="88">
        <v>45</v>
      </c>
      <c r="O14" s="89">
        <v>60</v>
      </c>
      <c r="P14" s="90">
        <f>SUM(J14:O14)</f>
        <v>230</v>
      </c>
    </row>
    <row r="15" spans="1:17" ht="15.75" thickBot="1" x14ac:dyDescent="0.3">
      <c r="A15" s="39"/>
      <c r="B15" s="1"/>
      <c r="C15" s="3"/>
      <c r="D15" s="8"/>
      <c r="E15" s="9"/>
      <c r="F15" s="6"/>
      <c r="H15" s="91">
        <v>6</v>
      </c>
      <c r="I15" s="92" t="s">
        <v>55</v>
      </c>
      <c r="J15" s="93"/>
      <c r="K15" s="95">
        <f>IF($K10="yes",+K14/$P14,"")</f>
        <v>0.21739130434782608</v>
      </c>
      <c r="L15" s="96">
        <f t="shared" ref="L15:O15" si="0">IF($K10="yes",+L14/$P14,"")</f>
        <v>0.13043478260869565</v>
      </c>
      <c r="M15" s="96">
        <f t="shared" si="0"/>
        <v>0.19565217391304349</v>
      </c>
      <c r="N15" s="96">
        <f t="shared" si="0"/>
        <v>0.19565217391304349</v>
      </c>
      <c r="O15" s="97">
        <f t="shared" si="0"/>
        <v>0.2608695652173913</v>
      </c>
      <c r="P15" s="94">
        <f>SUM(K15:O15)</f>
        <v>1</v>
      </c>
    </row>
    <row r="16" spans="1:17" ht="15.75" customHeight="1" x14ac:dyDescent="0.25">
      <c r="A16" s="39">
        <v>2</v>
      </c>
      <c r="B16" s="2" t="s">
        <v>35</v>
      </c>
      <c r="C16" s="1"/>
      <c r="D16" s="8" t="s">
        <v>66</v>
      </c>
      <c r="E16" s="9"/>
      <c r="F16" s="6">
        <v>1500</v>
      </c>
      <c r="H16" s="99"/>
      <c r="I16" s="100"/>
      <c r="J16" s="106"/>
      <c r="K16" s="107"/>
      <c r="L16" s="108" t="str">
        <f t="shared" ref="L16:O17" si="1">IF($K9="yes",+L14*$F37,"")</f>
        <v/>
      </c>
      <c r="M16" s="108" t="str">
        <f t="shared" si="1"/>
        <v/>
      </c>
      <c r="N16" s="108" t="str">
        <f t="shared" si="1"/>
        <v/>
      </c>
      <c r="O16" s="109" t="str">
        <f t="shared" si="1"/>
        <v/>
      </c>
      <c r="P16" s="105"/>
      <c r="Q16" s="110">
        <f>+F38-P17</f>
        <v>0</v>
      </c>
    </row>
    <row r="17" spans="1:16" ht="15.75" customHeight="1" thickBot="1" x14ac:dyDescent="0.3">
      <c r="A17" s="39"/>
      <c r="B17" s="1"/>
      <c r="C17" s="1"/>
      <c r="D17" s="8" t="s">
        <v>67</v>
      </c>
      <c r="E17" s="9"/>
      <c r="F17" s="6">
        <v>800</v>
      </c>
      <c r="H17" s="91">
        <v>7</v>
      </c>
      <c r="I17" s="36" t="s">
        <v>79</v>
      </c>
      <c r="J17" s="111" t="str">
        <f>IF(J10="yes",+F38,"")</f>
        <v/>
      </c>
      <c r="K17" s="101">
        <f>IF($K10="yes",+K15*$F38,"")</f>
        <v>739.13043478260863</v>
      </c>
      <c r="L17" s="102">
        <f t="shared" si="1"/>
        <v>443.47826086956519</v>
      </c>
      <c r="M17" s="102">
        <f t="shared" si="1"/>
        <v>665.21739130434787</v>
      </c>
      <c r="N17" s="102">
        <f t="shared" si="1"/>
        <v>665.21739130434787</v>
      </c>
      <c r="O17" s="103">
        <f t="shared" si="1"/>
        <v>886.95652173913038</v>
      </c>
      <c r="P17" s="104">
        <f>SUM(J17:O17)</f>
        <v>3400</v>
      </c>
    </row>
    <row r="18" spans="1:16" ht="15.75" customHeight="1" x14ac:dyDescent="0.25">
      <c r="A18" s="39"/>
      <c r="B18" s="1"/>
      <c r="C18" s="1"/>
      <c r="D18" s="8" t="s">
        <v>68</v>
      </c>
      <c r="E18" s="9"/>
      <c r="F18" s="6">
        <v>600</v>
      </c>
      <c r="H18" s="46" t="s">
        <v>74</v>
      </c>
      <c r="I18" s="35"/>
      <c r="J18" s="112"/>
      <c r="K18" s="113"/>
      <c r="L18" s="114"/>
      <c r="M18" s="114"/>
      <c r="N18" s="114"/>
      <c r="O18" s="115"/>
      <c r="P18" s="15"/>
    </row>
    <row r="19" spans="1:16" ht="15.75" customHeight="1" x14ac:dyDescent="0.25">
      <c r="A19" s="39"/>
      <c r="B19" s="1"/>
      <c r="C19" s="1"/>
      <c r="D19" s="8"/>
      <c r="E19" s="9"/>
      <c r="F19" s="6"/>
      <c r="H19" s="39">
        <v>8</v>
      </c>
      <c r="I19" s="121" t="s">
        <v>75</v>
      </c>
      <c r="J19" s="144" t="str">
        <f>IF(J10="yes",(J17/J14),"")</f>
        <v/>
      </c>
      <c r="K19" s="117">
        <f>IF($K10="yes",(K17/K14),"")</f>
        <v>14.782608695652172</v>
      </c>
      <c r="L19" s="118">
        <f t="shared" ref="L19:O19" si="2">IF($K10="yes",(L17/L14),"")</f>
        <v>14.782608695652174</v>
      </c>
      <c r="M19" s="118">
        <f t="shared" si="2"/>
        <v>14.782608695652176</v>
      </c>
      <c r="N19" s="118">
        <f t="shared" si="2"/>
        <v>14.782608695652176</v>
      </c>
      <c r="O19" s="119">
        <f t="shared" si="2"/>
        <v>14.782608695652174</v>
      </c>
      <c r="P19" s="120"/>
    </row>
    <row r="20" spans="1:16" ht="15.75" customHeight="1" thickBot="1" x14ac:dyDescent="0.3">
      <c r="A20" s="39"/>
      <c r="B20" s="1"/>
      <c r="C20" s="1"/>
      <c r="D20" s="8"/>
      <c r="E20" s="9"/>
      <c r="F20" s="6"/>
      <c r="H20" s="46">
        <v>9</v>
      </c>
      <c r="I20" s="123" t="s">
        <v>76</v>
      </c>
      <c r="J20" s="145"/>
      <c r="K20" s="124">
        <f>IF($K10="yes",(K19/K13),"")</f>
        <v>4.9275362318840576</v>
      </c>
      <c r="L20" s="125">
        <f t="shared" ref="L20:O20" si="3">IF($K10="yes",(L19/L13),"")</f>
        <v>4.9275362318840576</v>
      </c>
      <c r="M20" s="125">
        <f t="shared" si="3"/>
        <v>4.9275362318840585</v>
      </c>
      <c r="N20" s="125">
        <f t="shared" si="3"/>
        <v>3.6956521739130439</v>
      </c>
      <c r="O20" s="126">
        <f t="shared" si="3"/>
        <v>4.9275362318840576</v>
      </c>
      <c r="P20" s="120"/>
    </row>
    <row r="21" spans="1:16" x14ac:dyDescent="0.25">
      <c r="A21" s="39">
        <v>3</v>
      </c>
      <c r="B21" s="2" t="s">
        <v>37</v>
      </c>
      <c r="C21" s="3"/>
      <c r="D21" s="219"/>
      <c r="E21" s="220"/>
      <c r="F21" s="6"/>
      <c r="H21" s="98" t="s">
        <v>77</v>
      </c>
      <c r="I21" s="127"/>
      <c r="J21" s="146"/>
      <c r="K21" s="196"/>
      <c r="L21" s="197"/>
      <c r="M21" s="197"/>
      <c r="N21" s="197"/>
      <c r="O21" s="197"/>
      <c r="P21" s="198"/>
    </row>
    <row r="22" spans="1:16" x14ac:dyDescent="0.25">
      <c r="A22" s="39"/>
      <c r="B22" s="1"/>
      <c r="C22" s="3"/>
      <c r="D22" s="8"/>
      <c r="E22" s="9"/>
      <c r="F22" s="6"/>
      <c r="H22" s="39">
        <v>9</v>
      </c>
      <c r="I22" s="128" t="s">
        <v>75</v>
      </c>
      <c r="J22" s="147"/>
      <c r="K22" s="199"/>
      <c r="L22" s="200"/>
      <c r="M22" s="200"/>
      <c r="N22" s="200"/>
      <c r="O22" s="200"/>
      <c r="P22" s="201"/>
    </row>
    <row r="23" spans="1:16" x14ac:dyDescent="0.25">
      <c r="A23" s="39"/>
      <c r="B23" s="1"/>
      <c r="C23" s="3"/>
      <c r="D23" s="8"/>
      <c r="E23" s="9"/>
      <c r="F23" s="6"/>
      <c r="H23" s="39" t="s">
        <v>82</v>
      </c>
      <c r="I23" s="128"/>
      <c r="J23" s="148"/>
      <c r="K23" s="199"/>
      <c r="L23" s="200"/>
      <c r="M23" s="200"/>
      <c r="N23" s="200"/>
      <c r="O23" s="200"/>
      <c r="P23" s="201"/>
    </row>
    <row r="24" spans="1:16" x14ac:dyDescent="0.25">
      <c r="A24" s="39">
        <v>4</v>
      </c>
      <c r="B24" s="2" t="s">
        <v>36</v>
      </c>
      <c r="C24" s="3"/>
      <c r="D24" s="219"/>
      <c r="E24" s="220"/>
      <c r="F24" s="6"/>
      <c r="H24" s="39">
        <v>10</v>
      </c>
      <c r="I24" s="129" t="s">
        <v>83</v>
      </c>
      <c r="J24" s="144" t="str">
        <f>IF(J22="","",(J19-J22))</f>
        <v/>
      </c>
      <c r="K24" s="163"/>
      <c r="L24" s="164"/>
      <c r="M24" s="206"/>
      <c r="N24" s="206"/>
      <c r="O24" s="206"/>
      <c r="P24" s="165"/>
    </row>
    <row r="25" spans="1:16" ht="15.75" thickBot="1" x14ac:dyDescent="0.3">
      <c r="A25" s="39"/>
      <c r="B25" s="1"/>
      <c r="C25" s="3"/>
      <c r="D25" s="8"/>
      <c r="E25" s="9"/>
      <c r="F25" s="162"/>
      <c r="H25" s="131">
        <v>11</v>
      </c>
      <c r="I25" s="132" t="s">
        <v>84</v>
      </c>
      <c r="J25" s="149" t="str">
        <f>IF(J22="","",((J19-J22)*J14))</f>
        <v/>
      </c>
      <c r="K25" s="166"/>
      <c r="L25" s="167"/>
      <c r="M25" s="207"/>
      <c r="N25" s="207"/>
      <c r="O25" s="207"/>
      <c r="P25" s="168"/>
    </row>
    <row r="26" spans="1:16" ht="15.75" thickTop="1" x14ac:dyDescent="0.25">
      <c r="A26" s="39"/>
      <c r="B26" s="1"/>
      <c r="C26" s="3"/>
      <c r="D26" s="8"/>
      <c r="E26" s="9"/>
      <c r="F26" s="162"/>
      <c r="H26" s="26"/>
      <c r="I26" s="32"/>
      <c r="J26" s="130"/>
      <c r="K26" s="130"/>
      <c r="L26" s="130"/>
      <c r="M26" s="130"/>
      <c r="N26" s="130"/>
      <c r="O26" s="130"/>
      <c r="P26" s="26"/>
    </row>
    <row r="27" spans="1:16" ht="28.5" customHeight="1" thickBot="1" x14ac:dyDescent="0.3">
      <c r="A27" s="39">
        <v>5</v>
      </c>
      <c r="B27" s="2" t="s">
        <v>11</v>
      </c>
      <c r="C27" s="3"/>
      <c r="D27" s="219"/>
      <c r="E27" s="220"/>
      <c r="F27" s="162">
        <v>50</v>
      </c>
      <c r="G27" s="27"/>
      <c r="H27" s="184" t="s">
        <v>27</v>
      </c>
      <c r="I27" s="184"/>
      <c r="J27" s="184"/>
      <c r="K27" s="184"/>
      <c r="L27" s="184"/>
      <c r="M27" s="184"/>
      <c r="N27" s="184"/>
      <c r="O27" s="184"/>
      <c r="P27" s="184"/>
    </row>
    <row r="28" spans="1:16" ht="28.5" customHeight="1" thickTop="1" x14ac:dyDescent="0.25">
      <c r="A28" s="39"/>
      <c r="B28" s="1"/>
      <c r="C28" s="3"/>
      <c r="D28" s="8"/>
      <c r="E28" s="38"/>
      <c r="F28" s="162"/>
      <c r="G28" s="27"/>
      <c r="H28" s="208" t="s">
        <v>85</v>
      </c>
      <c r="I28" s="209"/>
      <c r="J28" s="209"/>
      <c r="K28" s="209"/>
      <c r="L28" s="209"/>
      <c r="M28" s="209"/>
      <c r="N28" s="209"/>
      <c r="O28" s="209"/>
      <c r="P28" s="210"/>
    </row>
    <row r="29" spans="1:16" ht="28.5" customHeight="1" thickBot="1" x14ac:dyDescent="0.3">
      <c r="A29" s="46"/>
      <c r="B29" s="20"/>
      <c r="C29" s="47"/>
      <c r="D29" s="48"/>
      <c r="E29" s="49"/>
      <c r="F29" s="50"/>
      <c r="G29" s="27"/>
      <c r="H29" s="187"/>
      <c r="I29" s="188"/>
      <c r="J29" s="188"/>
      <c r="K29" s="188"/>
      <c r="L29" s="188"/>
      <c r="M29" s="188"/>
      <c r="N29" s="188"/>
      <c r="O29" s="188"/>
      <c r="P29" s="189"/>
    </row>
    <row r="30" spans="1:16" ht="22.5" customHeight="1" thickBot="1" x14ac:dyDescent="0.3">
      <c r="A30" s="55">
        <v>6</v>
      </c>
      <c r="B30" s="56" t="s">
        <v>38</v>
      </c>
      <c r="C30" s="56"/>
      <c r="D30" s="57"/>
      <c r="E30" s="58">
        <f>F30/F38</f>
        <v>0.86764705882352944</v>
      </c>
      <c r="F30" s="59">
        <f>SUM(F11:F29)</f>
        <v>2950</v>
      </c>
      <c r="G30" s="28"/>
      <c r="H30" s="190"/>
      <c r="I30" s="191"/>
      <c r="J30" s="191"/>
      <c r="K30" s="191"/>
      <c r="L30" s="191"/>
      <c r="M30" s="191"/>
      <c r="N30" s="191"/>
      <c r="O30" s="191"/>
      <c r="P30" s="192"/>
    </row>
    <row r="31" spans="1:16" x14ac:dyDescent="0.25">
      <c r="A31" s="51"/>
      <c r="B31" s="52" t="s">
        <v>20</v>
      </c>
      <c r="C31" s="34"/>
      <c r="D31" s="5" t="s">
        <v>33</v>
      </c>
      <c r="E31" s="53" t="s">
        <v>39</v>
      </c>
      <c r="F31" s="54"/>
      <c r="H31" s="190"/>
      <c r="I31" s="191"/>
      <c r="J31" s="191"/>
      <c r="K31" s="191"/>
      <c r="L31" s="191"/>
      <c r="M31" s="191"/>
      <c r="N31" s="191"/>
      <c r="O31" s="191"/>
      <c r="P31" s="192"/>
    </row>
    <row r="32" spans="1:16" x14ac:dyDescent="0.25">
      <c r="A32" s="39">
        <v>7</v>
      </c>
      <c r="B32" s="1" t="s">
        <v>56</v>
      </c>
      <c r="C32" s="1"/>
      <c r="D32" s="8"/>
      <c r="E32" s="12"/>
      <c r="F32" s="7">
        <f>E32/3</f>
        <v>0</v>
      </c>
      <c r="G32" s="29"/>
      <c r="H32" s="190"/>
      <c r="I32" s="191"/>
      <c r="J32" s="191"/>
      <c r="K32" s="191"/>
      <c r="L32" s="191"/>
      <c r="M32" s="191"/>
      <c r="N32" s="191"/>
      <c r="O32" s="191"/>
      <c r="P32" s="192"/>
    </row>
    <row r="33" spans="1:16" x14ac:dyDescent="0.25">
      <c r="A33" s="39">
        <v>8</v>
      </c>
      <c r="B33" s="1" t="s">
        <v>57</v>
      </c>
      <c r="C33" s="1"/>
      <c r="D33" s="4"/>
      <c r="E33" s="13"/>
      <c r="F33" s="7">
        <f>+E33/5</f>
        <v>0</v>
      </c>
      <c r="G33" s="29"/>
      <c r="H33" s="190"/>
      <c r="I33" s="191"/>
      <c r="J33" s="191"/>
      <c r="K33" s="191"/>
      <c r="L33" s="191"/>
      <c r="M33" s="191"/>
      <c r="N33" s="191"/>
      <c r="O33" s="191"/>
      <c r="P33" s="192"/>
    </row>
    <row r="34" spans="1:16" x14ac:dyDescent="0.25">
      <c r="A34" s="39">
        <v>9</v>
      </c>
      <c r="B34" s="1" t="s">
        <v>58</v>
      </c>
      <c r="C34" s="1"/>
      <c r="D34" s="4"/>
      <c r="E34" s="13"/>
      <c r="F34" s="7">
        <f>+E34/7</f>
        <v>0</v>
      </c>
      <c r="G34" s="29"/>
      <c r="H34" s="190"/>
      <c r="I34" s="191"/>
      <c r="J34" s="191"/>
      <c r="K34" s="191"/>
      <c r="L34" s="191"/>
      <c r="M34" s="191"/>
      <c r="N34" s="191"/>
      <c r="O34" s="191"/>
      <c r="P34" s="192"/>
    </row>
    <row r="35" spans="1:16" x14ac:dyDescent="0.25">
      <c r="A35" s="46">
        <v>10</v>
      </c>
      <c r="B35" s="20" t="s">
        <v>59</v>
      </c>
      <c r="C35" s="20"/>
      <c r="D35" s="60" t="s">
        <v>81</v>
      </c>
      <c r="E35" s="61">
        <v>4500</v>
      </c>
      <c r="F35" s="62">
        <f>+E35/10</f>
        <v>450</v>
      </c>
      <c r="G35" s="29"/>
      <c r="H35" s="190"/>
      <c r="I35" s="191"/>
      <c r="J35" s="191"/>
      <c r="K35" s="191"/>
      <c r="L35" s="191"/>
      <c r="M35" s="191"/>
      <c r="N35" s="191"/>
      <c r="O35" s="191"/>
      <c r="P35" s="192"/>
    </row>
    <row r="36" spans="1:16" ht="15.75" thickBot="1" x14ac:dyDescent="0.3">
      <c r="A36" s="46">
        <v>11</v>
      </c>
      <c r="B36" s="20" t="s">
        <v>19</v>
      </c>
      <c r="C36" s="20"/>
      <c r="D36" s="223"/>
      <c r="E36" s="224"/>
      <c r="F36" s="155">
        <f>+E36/10</f>
        <v>0</v>
      </c>
      <c r="G36" s="29"/>
      <c r="H36" s="190"/>
      <c r="I36" s="191"/>
      <c r="J36" s="191"/>
      <c r="K36" s="191"/>
      <c r="L36" s="191"/>
      <c r="M36" s="191"/>
      <c r="N36" s="191"/>
      <c r="O36" s="191"/>
      <c r="P36" s="192"/>
    </row>
    <row r="37" spans="1:16" ht="24" customHeight="1" thickBot="1" x14ac:dyDescent="0.3">
      <c r="A37" s="55">
        <v>12</v>
      </c>
      <c r="B37" s="56" t="s">
        <v>72</v>
      </c>
      <c r="C37" s="56"/>
      <c r="D37" s="63"/>
      <c r="E37" s="64">
        <f>+F37/F38</f>
        <v>0.13235294117647059</v>
      </c>
      <c r="F37" s="59">
        <f>SUM(F32:F36)</f>
        <v>450</v>
      </c>
      <c r="G37" s="28"/>
      <c r="H37" s="190"/>
      <c r="I37" s="191"/>
      <c r="J37" s="191"/>
      <c r="K37" s="191"/>
      <c r="L37" s="191"/>
      <c r="M37" s="191"/>
      <c r="N37" s="191"/>
      <c r="O37" s="191"/>
      <c r="P37" s="192"/>
    </row>
    <row r="38" spans="1:16" ht="32.25" customHeight="1" thickBot="1" x14ac:dyDescent="0.3">
      <c r="A38" s="40">
        <v>13</v>
      </c>
      <c r="B38" s="21" t="s">
        <v>70</v>
      </c>
      <c r="C38" s="21"/>
      <c r="D38" s="22"/>
      <c r="E38" s="23"/>
      <c r="F38" s="24">
        <f>+F30+F37</f>
        <v>3400</v>
      </c>
      <c r="G38" s="43"/>
      <c r="H38" s="190"/>
      <c r="I38" s="191"/>
      <c r="J38" s="191"/>
      <c r="K38" s="191"/>
      <c r="L38" s="191"/>
      <c r="M38" s="191"/>
      <c r="N38" s="191"/>
      <c r="O38" s="191"/>
      <c r="P38" s="192"/>
    </row>
    <row r="39" spans="1:16" ht="15.75" thickTop="1" x14ac:dyDescent="0.25">
      <c r="H39" s="190"/>
      <c r="I39" s="191"/>
      <c r="J39" s="191"/>
      <c r="K39" s="191"/>
      <c r="L39" s="191"/>
      <c r="M39" s="191"/>
      <c r="N39" s="191"/>
      <c r="O39" s="191"/>
      <c r="P39" s="192"/>
    </row>
    <row r="40" spans="1:16" x14ac:dyDescent="0.25">
      <c r="H40" s="190"/>
      <c r="I40" s="191"/>
      <c r="J40" s="191"/>
      <c r="K40" s="191"/>
      <c r="L40" s="191"/>
      <c r="M40" s="191"/>
      <c r="N40" s="191"/>
      <c r="O40" s="191"/>
      <c r="P40" s="192"/>
    </row>
    <row r="41" spans="1:16" x14ac:dyDescent="0.25">
      <c r="H41" s="190"/>
      <c r="I41" s="191"/>
      <c r="J41" s="191"/>
      <c r="K41" s="191"/>
      <c r="L41" s="191"/>
      <c r="M41" s="191"/>
      <c r="N41" s="191"/>
      <c r="O41" s="191"/>
      <c r="P41" s="192"/>
    </row>
    <row r="42" spans="1:16" x14ac:dyDescent="0.25">
      <c r="H42" s="190"/>
      <c r="I42" s="191"/>
      <c r="J42" s="191"/>
      <c r="K42" s="191"/>
      <c r="L42" s="191"/>
      <c r="M42" s="191"/>
      <c r="N42" s="191"/>
      <c r="O42" s="191"/>
      <c r="P42" s="192"/>
    </row>
    <row r="43" spans="1:16" x14ac:dyDescent="0.25">
      <c r="H43" s="190"/>
      <c r="I43" s="191"/>
      <c r="J43" s="191"/>
      <c r="K43" s="191"/>
      <c r="L43" s="191"/>
      <c r="M43" s="191"/>
      <c r="N43" s="191"/>
      <c r="O43" s="191"/>
      <c r="P43" s="192"/>
    </row>
    <row r="44" spans="1:16" x14ac:dyDescent="0.25">
      <c r="H44" s="190"/>
      <c r="I44" s="191"/>
      <c r="J44" s="191"/>
      <c r="K44" s="191"/>
      <c r="L44" s="191"/>
      <c r="M44" s="191"/>
      <c r="N44" s="191"/>
      <c r="O44" s="191"/>
      <c r="P44" s="192"/>
    </row>
    <row r="45" spans="1:16" x14ac:dyDescent="0.25">
      <c r="H45" s="190"/>
      <c r="I45" s="191"/>
      <c r="J45" s="191"/>
      <c r="K45" s="191"/>
      <c r="L45" s="191"/>
      <c r="M45" s="191"/>
      <c r="N45" s="191"/>
      <c r="O45" s="191"/>
      <c r="P45" s="192"/>
    </row>
    <row r="46" spans="1:16" ht="15.75" thickBot="1" x14ac:dyDescent="0.3">
      <c r="H46" s="193"/>
      <c r="I46" s="194"/>
      <c r="J46" s="194"/>
      <c r="K46" s="194"/>
      <c r="L46" s="194"/>
      <c r="M46" s="194"/>
      <c r="N46" s="194"/>
      <c r="O46" s="194"/>
      <c r="P46" s="195"/>
    </row>
    <row r="47" spans="1:16" ht="15.75" thickTop="1" x14ac:dyDescent="0.25"/>
  </sheetData>
  <mergeCells count="17">
    <mergeCell ref="D10:E10"/>
    <mergeCell ref="K10:O10"/>
    <mergeCell ref="M3:N3"/>
    <mergeCell ref="M4:N4"/>
    <mergeCell ref="A7:F7"/>
    <mergeCell ref="H7:P7"/>
    <mergeCell ref="K8:O8"/>
    <mergeCell ref="H29:P46"/>
    <mergeCell ref="K21:P23"/>
    <mergeCell ref="M24:O25"/>
    <mergeCell ref="D36:E36"/>
    <mergeCell ref="D11:E11"/>
    <mergeCell ref="D21:E21"/>
    <mergeCell ref="D24:E24"/>
    <mergeCell ref="D27:E27"/>
    <mergeCell ref="H27:P27"/>
    <mergeCell ref="H28:P28"/>
  </mergeCells>
  <phoneticPr fontId="16" type="noConversion"/>
  <dataValidations count="1">
    <dataValidation type="list" allowBlank="1" showInputMessage="1" showErrorMessage="1" sqref="M24:O25">
      <formula1>FeeType</formula1>
    </dataValidation>
  </dataValidations>
  <pageMargins left="0.28999999999999998" right="0.28000000000000003" top="0.57999999999999996" bottom="0.62" header="0.3" footer="0.3"/>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Q47"/>
  <sheetViews>
    <sheetView workbookViewId="0">
      <selection activeCell="A2" sqref="A2"/>
    </sheetView>
  </sheetViews>
  <sheetFormatPr defaultColWidth="8.85546875" defaultRowHeight="15" x14ac:dyDescent="0.25"/>
  <cols>
    <col min="1" max="1" width="8.85546875" style="16"/>
    <col min="2" max="2" width="5.140625" customWidth="1"/>
    <col min="3" max="3" width="23.7109375" customWidth="1"/>
    <col min="4" max="4" width="21.85546875" customWidth="1"/>
    <col min="5" max="6" width="13.7109375" customWidth="1"/>
    <col min="7" max="7" width="5.42578125" style="26" customWidth="1"/>
    <col min="8" max="8" width="5.42578125" style="30" customWidth="1"/>
    <col min="9" max="9" width="14.28515625" style="30" customWidth="1"/>
    <col min="10" max="15" width="13.7109375" customWidth="1"/>
    <col min="16" max="16" width="12.42578125" customWidth="1"/>
    <col min="17" max="17" width="5.42578125" customWidth="1"/>
  </cols>
  <sheetData>
    <row r="1" spans="1:17" ht="15.75" thickBot="1" x14ac:dyDescent="0.3">
      <c r="A1" s="11" t="s">
        <v>97</v>
      </c>
      <c r="L1" s="159" t="s">
        <v>10</v>
      </c>
      <c r="M1" s="160"/>
      <c r="N1" s="160"/>
      <c r="O1" s="160"/>
      <c r="P1" s="161"/>
    </row>
    <row r="2" spans="1:17" ht="15.75" thickBot="1" x14ac:dyDescent="0.3">
      <c r="A2" s="11" t="s">
        <v>41</v>
      </c>
    </row>
    <row r="3" spans="1:17" x14ac:dyDescent="0.25">
      <c r="A3" s="11" t="s">
        <v>40</v>
      </c>
      <c r="I3" s="31"/>
      <c r="L3" s="137" t="s">
        <v>42</v>
      </c>
      <c r="M3" s="225" t="s">
        <v>86</v>
      </c>
      <c r="N3" s="226"/>
      <c r="O3" s="133"/>
      <c r="P3" s="134"/>
    </row>
    <row r="4" spans="1:17" ht="15.75" thickBot="1" x14ac:dyDescent="0.3">
      <c r="A4" s="11" t="s">
        <v>50</v>
      </c>
      <c r="I4" s="31"/>
      <c r="L4" s="138" t="s">
        <v>43</v>
      </c>
      <c r="M4" s="227" t="s">
        <v>87</v>
      </c>
      <c r="N4" s="228"/>
      <c r="O4" s="135"/>
      <c r="P4" s="136"/>
    </row>
    <row r="7" spans="1:17" ht="15.75" thickBot="1" x14ac:dyDescent="0.3">
      <c r="A7" s="211" t="s">
        <v>51</v>
      </c>
      <c r="B7" s="211"/>
      <c r="C7" s="211"/>
      <c r="D7" s="211"/>
      <c r="E7" s="211"/>
      <c r="F7" s="211"/>
      <c r="G7" s="42"/>
      <c r="H7" s="215" t="s">
        <v>52</v>
      </c>
      <c r="I7" s="215"/>
      <c r="J7" s="215"/>
      <c r="K7" s="215"/>
      <c r="L7" s="215"/>
      <c r="M7" s="215"/>
      <c r="N7" s="215"/>
      <c r="O7" s="215"/>
      <c r="P7" s="215"/>
    </row>
    <row r="8" spans="1:17" ht="61.5" thickTop="1" thickBot="1" x14ac:dyDescent="0.3">
      <c r="A8" s="141"/>
      <c r="B8" s="142"/>
      <c r="C8" s="142"/>
      <c r="D8" s="142"/>
      <c r="E8" s="142"/>
      <c r="F8" s="143"/>
      <c r="G8" s="42"/>
      <c r="H8" s="65"/>
      <c r="I8" s="66"/>
      <c r="J8" s="73" t="s">
        <v>12</v>
      </c>
      <c r="K8" s="212" t="s">
        <v>65</v>
      </c>
      <c r="L8" s="213"/>
      <c r="M8" s="213"/>
      <c r="N8" s="213"/>
      <c r="O8" s="214"/>
      <c r="P8" s="44" t="s">
        <v>78</v>
      </c>
    </row>
    <row r="9" spans="1:17" ht="15.75" thickBot="1" x14ac:dyDescent="0.3">
      <c r="A9" s="139"/>
      <c r="B9" s="19"/>
      <c r="C9" s="19"/>
      <c r="D9" s="69" t="s">
        <v>47</v>
      </c>
      <c r="E9" s="68" t="s">
        <v>48</v>
      </c>
      <c r="F9" s="140" t="s">
        <v>49</v>
      </c>
      <c r="G9" s="42"/>
      <c r="H9" s="67"/>
      <c r="I9" s="42"/>
      <c r="J9" s="74" t="s">
        <v>64</v>
      </c>
      <c r="K9" s="69" t="s">
        <v>60</v>
      </c>
      <c r="L9" s="68" t="s">
        <v>61</v>
      </c>
      <c r="M9" s="68" t="s">
        <v>62</v>
      </c>
      <c r="N9" s="68" t="s">
        <v>63</v>
      </c>
      <c r="O9" s="70" t="s">
        <v>73</v>
      </c>
      <c r="P9" s="25"/>
    </row>
    <row r="10" spans="1:17" ht="15.75" thickBot="1" x14ac:dyDescent="0.3">
      <c r="A10" s="51"/>
      <c r="B10" s="52" t="s">
        <v>32</v>
      </c>
      <c r="C10" s="34"/>
      <c r="D10" s="221" t="s">
        <v>71</v>
      </c>
      <c r="E10" s="222"/>
      <c r="F10" s="45" t="s">
        <v>69</v>
      </c>
      <c r="G10" s="42"/>
      <c r="H10" s="122">
        <v>1</v>
      </c>
      <c r="I10" s="150" t="s">
        <v>92</v>
      </c>
      <c r="J10" s="153" t="s">
        <v>80</v>
      </c>
      <c r="K10" s="216"/>
      <c r="L10" s="217"/>
      <c r="M10" s="217"/>
      <c r="N10" s="217"/>
      <c r="O10" s="218"/>
      <c r="P10" s="116"/>
    </row>
    <row r="11" spans="1:17" x14ac:dyDescent="0.25">
      <c r="A11" s="39">
        <v>1</v>
      </c>
      <c r="B11" s="2" t="s">
        <v>34</v>
      </c>
      <c r="C11" s="3"/>
      <c r="D11" s="219"/>
      <c r="E11" s="220"/>
      <c r="F11" s="6"/>
      <c r="H11" s="80">
        <v>2</v>
      </c>
      <c r="I11" s="79" t="s">
        <v>30</v>
      </c>
      <c r="J11" s="81" t="s">
        <v>28</v>
      </c>
      <c r="K11" s="82"/>
      <c r="L11" s="83"/>
      <c r="M11" s="83"/>
      <c r="N11" s="83"/>
      <c r="O11" s="84"/>
      <c r="P11" s="14"/>
    </row>
    <row r="12" spans="1:17" x14ac:dyDescent="0.25">
      <c r="A12" s="39"/>
      <c r="B12" s="1"/>
      <c r="C12" s="41"/>
      <c r="D12" s="8"/>
      <c r="E12" s="9"/>
      <c r="F12" s="6"/>
      <c r="H12" s="39">
        <v>3</v>
      </c>
      <c r="I12" s="10" t="s">
        <v>31</v>
      </c>
      <c r="J12" s="71">
        <v>100</v>
      </c>
      <c r="K12" s="75"/>
      <c r="L12" s="76"/>
      <c r="M12" s="76"/>
      <c r="N12" s="76"/>
      <c r="O12" s="33"/>
      <c r="P12" s="15"/>
    </row>
    <row r="13" spans="1:17" ht="15.75" thickBot="1" x14ac:dyDescent="0.3">
      <c r="A13" s="39"/>
      <c r="B13" s="1"/>
      <c r="C13" s="3"/>
      <c r="D13" s="8"/>
      <c r="E13" s="9"/>
      <c r="F13" s="6"/>
      <c r="H13" s="46">
        <v>4</v>
      </c>
      <c r="I13" s="85" t="s">
        <v>53</v>
      </c>
      <c r="J13" s="72">
        <v>2</v>
      </c>
      <c r="K13" s="77"/>
      <c r="L13" s="78"/>
      <c r="M13" s="78"/>
      <c r="N13" s="78"/>
      <c r="O13" s="37"/>
      <c r="P13" s="15"/>
    </row>
    <row r="14" spans="1:17" x14ac:dyDescent="0.25">
      <c r="A14" s="39"/>
      <c r="B14" s="1"/>
      <c r="C14" s="3"/>
      <c r="D14" s="8"/>
      <c r="E14" s="9"/>
      <c r="F14" s="6"/>
      <c r="H14" s="80">
        <v>5</v>
      </c>
      <c r="I14" s="86" t="s">
        <v>54</v>
      </c>
      <c r="J14" s="81">
        <v>30</v>
      </c>
      <c r="K14" s="87"/>
      <c r="L14" s="88"/>
      <c r="M14" s="88"/>
      <c r="N14" s="88"/>
      <c r="O14" s="89"/>
      <c r="P14" s="90">
        <f>SUM(J14:O14)</f>
        <v>30</v>
      </c>
    </row>
    <row r="15" spans="1:17" ht="15.75" thickBot="1" x14ac:dyDescent="0.3">
      <c r="A15" s="39"/>
      <c r="B15" s="1"/>
      <c r="C15" s="3"/>
      <c r="D15" s="8"/>
      <c r="E15" s="9"/>
      <c r="F15" s="6"/>
      <c r="H15" s="91">
        <v>6</v>
      </c>
      <c r="I15" s="92" t="s">
        <v>55</v>
      </c>
      <c r="J15" s="93"/>
      <c r="K15" s="95" t="str">
        <f>IF($K10="yes",+K14/$P14,"")</f>
        <v/>
      </c>
      <c r="L15" s="96" t="str">
        <f t="shared" ref="L15:O15" si="0">IF($K10="yes",+L14/$P14,"")</f>
        <v/>
      </c>
      <c r="M15" s="96" t="str">
        <f t="shared" si="0"/>
        <v/>
      </c>
      <c r="N15" s="96" t="str">
        <f t="shared" si="0"/>
        <v/>
      </c>
      <c r="O15" s="97" t="str">
        <f t="shared" si="0"/>
        <v/>
      </c>
      <c r="P15" s="94">
        <f>SUM(K15:O15)</f>
        <v>0</v>
      </c>
    </row>
    <row r="16" spans="1:17" ht="15.75" customHeight="1" x14ac:dyDescent="0.25">
      <c r="A16" s="39">
        <v>2</v>
      </c>
      <c r="B16" s="2" t="s">
        <v>35</v>
      </c>
      <c r="C16" s="1"/>
      <c r="D16" s="8"/>
      <c r="E16" s="9"/>
      <c r="F16" s="6"/>
      <c r="H16" s="99"/>
      <c r="I16" s="100"/>
      <c r="J16" s="106"/>
      <c r="K16" s="107"/>
      <c r="L16" s="108" t="str">
        <f t="shared" ref="L16:O17" si="1">IF($K9="yes",+L14*$F37,"")</f>
        <v/>
      </c>
      <c r="M16" s="108" t="str">
        <f t="shared" si="1"/>
        <v/>
      </c>
      <c r="N16" s="108" t="str">
        <f t="shared" si="1"/>
        <v/>
      </c>
      <c r="O16" s="109" t="str">
        <f t="shared" si="1"/>
        <v/>
      </c>
      <c r="P16" s="105"/>
      <c r="Q16" s="110">
        <f>+F38-P17</f>
        <v>0</v>
      </c>
    </row>
    <row r="17" spans="1:16" ht="15.75" customHeight="1" thickBot="1" x14ac:dyDescent="0.3">
      <c r="A17" s="39"/>
      <c r="B17" s="1"/>
      <c r="C17" s="1"/>
      <c r="D17" s="8"/>
      <c r="E17" s="9"/>
      <c r="F17" s="6"/>
      <c r="H17" s="91">
        <v>7</v>
      </c>
      <c r="I17" s="36" t="s">
        <v>79</v>
      </c>
      <c r="J17" s="111">
        <f>IF(J10="yes",+F38,"")</f>
        <v>2750</v>
      </c>
      <c r="K17" s="101" t="str">
        <f>IF($K10="yes",+K15*$F38,"")</f>
        <v/>
      </c>
      <c r="L17" s="102" t="str">
        <f t="shared" si="1"/>
        <v/>
      </c>
      <c r="M17" s="102" t="str">
        <f t="shared" si="1"/>
        <v/>
      </c>
      <c r="N17" s="102" t="str">
        <f t="shared" si="1"/>
        <v/>
      </c>
      <c r="O17" s="103" t="str">
        <f t="shared" si="1"/>
        <v/>
      </c>
      <c r="P17" s="104">
        <f>SUM(J17:O17)</f>
        <v>2750</v>
      </c>
    </row>
    <row r="18" spans="1:16" ht="15.75" customHeight="1" x14ac:dyDescent="0.25">
      <c r="A18" s="39"/>
      <c r="B18" s="1"/>
      <c r="C18" s="1"/>
      <c r="D18" s="8"/>
      <c r="E18" s="9"/>
      <c r="F18" s="6"/>
      <c r="H18" s="46" t="s">
        <v>74</v>
      </c>
      <c r="I18" s="35"/>
      <c r="J18" s="112"/>
      <c r="K18" s="113"/>
      <c r="L18" s="114"/>
      <c r="M18" s="114"/>
      <c r="N18" s="114"/>
      <c r="O18" s="115"/>
      <c r="P18" s="15"/>
    </row>
    <row r="19" spans="1:16" ht="15.75" customHeight="1" x14ac:dyDescent="0.25">
      <c r="A19" s="39"/>
      <c r="B19" s="1"/>
      <c r="C19" s="1"/>
      <c r="D19" s="8"/>
      <c r="E19" s="9"/>
      <c r="F19" s="6"/>
      <c r="H19" s="39">
        <v>8</v>
      </c>
      <c r="I19" s="121" t="s">
        <v>75</v>
      </c>
      <c r="J19" s="144">
        <f>IF(J10="yes",(J17/J14),"")</f>
        <v>91.666666666666671</v>
      </c>
      <c r="K19" s="117" t="str">
        <f>IF($K10="yes",(K17/K14),"")</f>
        <v/>
      </c>
      <c r="L19" s="118" t="str">
        <f t="shared" ref="L19:O19" si="2">IF($K10="yes",(L17/L14),"")</f>
        <v/>
      </c>
      <c r="M19" s="118" t="str">
        <f t="shared" si="2"/>
        <v/>
      </c>
      <c r="N19" s="118" t="str">
        <f t="shared" si="2"/>
        <v/>
      </c>
      <c r="O19" s="119" t="str">
        <f t="shared" si="2"/>
        <v/>
      </c>
      <c r="P19" s="120"/>
    </row>
    <row r="20" spans="1:16" ht="15.75" customHeight="1" thickBot="1" x14ac:dyDescent="0.3">
      <c r="A20" s="39"/>
      <c r="B20" s="1"/>
      <c r="C20" s="1"/>
      <c r="D20" s="8"/>
      <c r="E20" s="9"/>
      <c r="F20" s="6"/>
      <c r="H20" s="46">
        <v>9</v>
      </c>
      <c r="I20" s="123" t="s">
        <v>76</v>
      </c>
      <c r="J20" s="145"/>
      <c r="K20" s="124" t="str">
        <f>IF($K10="yes",(K19/K13),"")</f>
        <v/>
      </c>
      <c r="L20" s="125" t="str">
        <f t="shared" ref="L20:O20" si="3">IF($K10="yes",(L19/L13),"")</f>
        <v/>
      </c>
      <c r="M20" s="125" t="str">
        <f t="shared" si="3"/>
        <v/>
      </c>
      <c r="N20" s="125" t="str">
        <f t="shared" si="3"/>
        <v/>
      </c>
      <c r="O20" s="126" t="str">
        <f t="shared" si="3"/>
        <v/>
      </c>
      <c r="P20" s="120"/>
    </row>
    <row r="21" spans="1:16" x14ac:dyDescent="0.25">
      <c r="A21" s="39">
        <v>3</v>
      </c>
      <c r="B21" s="2" t="s">
        <v>37</v>
      </c>
      <c r="C21" s="3"/>
      <c r="D21" s="219"/>
      <c r="E21" s="220"/>
      <c r="F21" s="6"/>
      <c r="H21" s="98" t="s">
        <v>77</v>
      </c>
      <c r="I21" s="127"/>
      <c r="J21" s="146"/>
      <c r="K21" s="196"/>
      <c r="L21" s="197"/>
      <c r="M21" s="197"/>
      <c r="N21" s="197"/>
      <c r="O21" s="197"/>
      <c r="P21" s="198"/>
    </row>
    <row r="22" spans="1:16" x14ac:dyDescent="0.25">
      <c r="A22" s="39"/>
      <c r="B22" s="1"/>
      <c r="C22" s="3"/>
      <c r="D22" s="8"/>
      <c r="E22" s="9"/>
      <c r="F22" s="6"/>
      <c r="H22" s="39">
        <v>9</v>
      </c>
      <c r="I22" s="128" t="s">
        <v>75</v>
      </c>
      <c r="J22" s="147">
        <v>60</v>
      </c>
      <c r="K22" s="199"/>
      <c r="L22" s="200"/>
      <c r="M22" s="200"/>
      <c r="N22" s="200"/>
      <c r="O22" s="200"/>
      <c r="P22" s="201"/>
    </row>
    <row r="23" spans="1:16" x14ac:dyDescent="0.25">
      <c r="A23" s="39"/>
      <c r="B23" s="1"/>
      <c r="C23" s="3"/>
      <c r="D23" s="8"/>
      <c r="E23" s="9"/>
      <c r="F23" s="6"/>
      <c r="H23" s="39" t="s">
        <v>82</v>
      </c>
      <c r="I23" s="128"/>
      <c r="J23" s="148"/>
      <c r="K23" s="199"/>
      <c r="L23" s="200"/>
      <c r="M23" s="200"/>
      <c r="N23" s="200"/>
      <c r="O23" s="200"/>
      <c r="P23" s="201"/>
    </row>
    <row r="24" spans="1:16" x14ac:dyDescent="0.25">
      <c r="A24" s="39">
        <v>4</v>
      </c>
      <c r="B24" s="2" t="s">
        <v>36</v>
      </c>
      <c r="C24" s="3"/>
      <c r="D24" s="219" t="s">
        <v>88</v>
      </c>
      <c r="E24" s="220"/>
      <c r="F24" s="6">
        <f>75*30</f>
        <v>2250</v>
      </c>
      <c r="H24" s="39">
        <v>10</v>
      </c>
      <c r="I24" s="129" t="s">
        <v>83</v>
      </c>
      <c r="J24" s="144">
        <f>IF(J22="","",(J19-J22))</f>
        <v>31.666666666666671</v>
      </c>
      <c r="K24" s="163"/>
      <c r="L24" s="164"/>
      <c r="M24" s="206"/>
      <c r="N24" s="206"/>
      <c r="O24" s="206"/>
      <c r="P24" s="165"/>
    </row>
    <row r="25" spans="1:16" ht="15.75" thickBot="1" x14ac:dyDescent="0.3">
      <c r="A25" s="39"/>
      <c r="B25" s="1"/>
      <c r="C25" s="3"/>
      <c r="D25" s="8"/>
      <c r="E25" s="9"/>
      <c r="F25" s="162"/>
      <c r="H25" s="131">
        <v>11</v>
      </c>
      <c r="I25" s="132" t="s">
        <v>84</v>
      </c>
      <c r="J25" s="149">
        <f>IF(J22="","",((J19-J22)*J14))</f>
        <v>950.00000000000011</v>
      </c>
      <c r="K25" s="166"/>
      <c r="L25" s="167"/>
      <c r="M25" s="207"/>
      <c r="N25" s="207"/>
      <c r="O25" s="207"/>
      <c r="P25" s="168"/>
    </row>
    <row r="26" spans="1:16" ht="15.75" thickTop="1" x14ac:dyDescent="0.25">
      <c r="A26" s="39"/>
      <c r="B26" s="1"/>
      <c r="C26" s="3"/>
      <c r="D26" s="8"/>
      <c r="E26" s="9"/>
      <c r="F26" s="162"/>
      <c r="H26" s="26"/>
      <c r="I26" s="32"/>
      <c r="J26" s="130"/>
      <c r="K26" s="130"/>
      <c r="L26" s="130"/>
      <c r="M26" s="130"/>
      <c r="N26" s="130"/>
      <c r="O26" s="130"/>
      <c r="P26" s="26"/>
    </row>
    <row r="27" spans="1:16" ht="15.75" thickBot="1" x14ac:dyDescent="0.3">
      <c r="A27" s="39">
        <v>5</v>
      </c>
      <c r="B27" s="2" t="s">
        <v>11</v>
      </c>
      <c r="C27" s="3"/>
      <c r="D27" s="219" t="s">
        <v>89</v>
      </c>
      <c r="E27" s="220"/>
      <c r="F27" s="162">
        <v>50</v>
      </c>
      <c r="G27" s="27"/>
      <c r="H27" s="184" t="s">
        <v>26</v>
      </c>
      <c r="I27" s="184"/>
      <c r="J27" s="184"/>
      <c r="K27" s="184"/>
      <c r="L27" s="184"/>
      <c r="M27" s="184"/>
      <c r="N27" s="184"/>
      <c r="O27" s="184"/>
      <c r="P27" s="184"/>
    </row>
    <row r="28" spans="1:16" ht="28.5" customHeight="1" thickTop="1" x14ac:dyDescent="0.25">
      <c r="A28" s="39"/>
      <c r="B28" s="1"/>
      <c r="C28" s="3"/>
      <c r="D28" s="219" t="s">
        <v>90</v>
      </c>
      <c r="E28" s="220"/>
      <c r="F28" s="162">
        <f>15*30</f>
        <v>450</v>
      </c>
      <c r="G28" s="27"/>
      <c r="H28" s="208" t="s">
        <v>85</v>
      </c>
      <c r="I28" s="209"/>
      <c r="J28" s="209"/>
      <c r="K28" s="209"/>
      <c r="L28" s="209"/>
      <c r="M28" s="209"/>
      <c r="N28" s="209"/>
      <c r="O28" s="209"/>
      <c r="P28" s="210"/>
    </row>
    <row r="29" spans="1:16" ht="28.5" customHeight="1" thickBot="1" x14ac:dyDescent="0.3">
      <c r="A29" s="46"/>
      <c r="B29" s="20"/>
      <c r="C29" s="47"/>
      <c r="D29" s="48"/>
      <c r="E29" s="49"/>
      <c r="F29" s="50"/>
      <c r="G29" s="27"/>
      <c r="H29" s="187" t="s">
        <v>6</v>
      </c>
      <c r="I29" s="188"/>
      <c r="J29" s="188"/>
      <c r="K29" s="188"/>
      <c r="L29" s="188"/>
      <c r="M29" s="188"/>
      <c r="N29" s="188"/>
      <c r="O29" s="188"/>
      <c r="P29" s="189"/>
    </row>
    <row r="30" spans="1:16" ht="22.5" customHeight="1" thickBot="1" x14ac:dyDescent="0.3">
      <c r="A30" s="55">
        <v>6</v>
      </c>
      <c r="B30" s="56" t="s">
        <v>38</v>
      </c>
      <c r="C30" s="56"/>
      <c r="D30" s="57"/>
      <c r="E30" s="58">
        <f>F30/F38</f>
        <v>1</v>
      </c>
      <c r="F30" s="59">
        <f>SUM(F11:F29)</f>
        <v>2750</v>
      </c>
      <c r="G30" s="28"/>
      <c r="H30" s="190"/>
      <c r="I30" s="191"/>
      <c r="J30" s="191"/>
      <c r="K30" s="191"/>
      <c r="L30" s="191"/>
      <c r="M30" s="191"/>
      <c r="N30" s="191"/>
      <c r="O30" s="191"/>
      <c r="P30" s="192"/>
    </row>
    <row r="31" spans="1:16" x14ac:dyDescent="0.25">
      <c r="A31" s="51"/>
      <c r="B31" s="52" t="s">
        <v>20</v>
      </c>
      <c r="C31" s="34"/>
      <c r="D31" s="5" t="s">
        <v>33</v>
      </c>
      <c r="E31" s="53" t="s">
        <v>39</v>
      </c>
      <c r="F31" s="54"/>
      <c r="H31" s="190"/>
      <c r="I31" s="191"/>
      <c r="J31" s="191"/>
      <c r="K31" s="191"/>
      <c r="L31" s="191"/>
      <c r="M31" s="191"/>
      <c r="N31" s="191"/>
      <c r="O31" s="191"/>
      <c r="P31" s="192"/>
    </row>
    <row r="32" spans="1:16" x14ac:dyDescent="0.25">
      <c r="A32" s="39">
        <v>7</v>
      </c>
      <c r="B32" s="1" t="s">
        <v>56</v>
      </c>
      <c r="C32" s="1"/>
      <c r="D32" s="8"/>
      <c r="E32" s="12"/>
      <c r="F32" s="7">
        <f>E32/3</f>
        <v>0</v>
      </c>
      <c r="G32" s="29"/>
      <c r="H32" s="190"/>
      <c r="I32" s="191"/>
      <c r="J32" s="191"/>
      <c r="K32" s="191"/>
      <c r="L32" s="191"/>
      <c r="M32" s="191"/>
      <c r="N32" s="191"/>
      <c r="O32" s="191"/>
      <c r="P32" s="192"/>
    </row>
    <row r="33" spans="1:16" x14ac:dyDescent="0.25">
      <c r="A33" s="39">
        <v>8</v>
      </c>
      <c r="B33" s="1" t="s">
        <v>57</v>
      </c>
      <c r="C33" s="1"/>
      <c r="D33" s="4"/>
      <c r="E33" s="13"/>
      <c r="F33" s="7">
        <f>+E33/5</f>
        <v>0</v>
      </c>
      <c r="G33" s="29"/>
      <c r="H33" s="190"/>
      <c r="I33" s="191"/>
      <c r="J33" s="191"/>
      <c r="K33" s="191"/>
      <c r="L33" s="191"/>
      <c r="M33" s="191"/>
      <c r="N33" s="191"/>
      <c r="O33" s="191"/>
      <c r="P33" s="192"/>
    </row>
    <row r="34" spans="1:16" x14ac:dyDescent="0.25">
      <c r="A34" s="39">
        <v>9</v>
      </c>
      <c r="B34" s="1" t="s">
        <v>58</v>
      </c>
      <c r="C34" s="1"/>
      <c r="D34" s="4"/>
      <c r="E34" s="13"/>
      <c r="F34" s="7">
        <f>+E34/7</f>
        <v>0</v>
      </c>
      <c r="G34" s="29"/>
      <c r="H34" s="190"/>
      <c r="I34" s="191"/>
      <c r="J34" s="191"/>
      <c r="K34" s="191"/>
      <c r="L34" s="191"/>
      <c r="M34" s="191"/>
      <c r="N34" s="191"/>
      <c r="O34" s="191"/>
      <c r="P34" s="192"/>
    </row>
    <row r="35" spans="1:16" x14ac:dyDescent="0.25">
      <c r="A35" s="46">
        <v>10</v>
      </c>
      <c r="B35" s="20" t="s">
        <v>59</v>
      </c>
      <c r="C35" s="20"/>
      <c r="D35" s="60"/>
      <c r="E35" s="61"/>
      <c r="F35" s="62">
        <f>+E35/10</f>
        <v>0</v>
      </c>
      <c r="G35" s="29"/>
      <c r="H35" s="190"/>
      <c r="I35" s="191"/>
      <c r="J35" s="191"/>
      <c r="K35" s="191"/>
      <c r="L35" s="191"/>
      <c r="M35" s="191"/>
      <c r="N35" s="191"/>
      <c r="O35" s="191"/>
      <c r="P35" s="192"/>
    </row>
    <row r="36" spans="1:16" ht="15.75" thickBot="1" x14ac:dyDescent="0.3">
      <c r="A36" s="46">
        <v>11</v>
      </c>
      <c r="B36" s="20" t="s">
        <v>19</v>
      </c>
      <c r="C36" s="20"/>
      <c r="D36" s="223"/>
      <c r="E36" s="224"/>
      <c r="F36" s="155">
        <f>+E36/10</f>
        <v>0</v>
      </c>
      <c r="G36" s="29"/>
      <c r="H36" s="190"/>
      <c r="I36" s="191"/>
      <c r="J36" s="191"/>
      <c r="K36" s="191"/>
      <c r="L36" s="191"/>
      <c r="M36" s="191"/>
      <c r="N36" s="191"/>
      <c r="O36" s="191"/>
      <c r="P36" s="192"/>
    </row>
    <row r="37" spans="1:16" ht="24" customHeight="1" thickBot="1" x14ac:dyDescent="0.3">
      <c r="A37" s="55">
        <v>12</v>
      </c>
      <c r="B37" s="56" t="s">
        <v>72</v>
      </c>
      <c r="C37" s="56"/>
      <c r="D37" s="63"/>
      <c r="E37" s="64">
        <f>+F37/F38</f>
        <v>0</v>
      </c>
      <c r="F37" s="59">
        <f>SUM(F32:F36)</f>
        <v>0</v>
      </c>
      <c r="G37" s="28"/>
      <c r="H37" s="190"/>
      <c r="I37" s="191"/>
      <c r="J37" s="191"/>
      <c r="K37" s="191"/>
      <c r="L37" s="191"/>
      <c r="M37" s="191"/>
      <c r="N37" s="191"/>
      <c r="O37" s="191"/>
      <c r="P37" s="192"/>
    </row>
    <row r="38" spans="1:16" ht="32.25" customHeight="1" thickBot="1" x14ac:dyDescent="0.3">
      <c r="A38" s="40">
        <v>13</v>
      </c>
      <c r="B38" s="21" t="s">
        <v>70</v>
      </c>
      <c r="C38" s="21"/>
      <c r="D38" s="22"/>
      <c r="E38" s="23"/>
      <c r="F38" s="24">
        <f>+F30+F37</f>
        <v>2750</v>
      </c>
      <c r="G38" s="43"/>
      <c r="H38" s="190"/>
      <c r="I38" s="191"/>
      <c r="J38" s="191"/>
      <c r="K38" s="191"/>
      <c r="L38" s="191"/>
      <c r="M38" s="191"/>
      <c r="N38" s="191"/>
      <c r="O38" s="191"/>
      <c r="P38" s="192"/>
    </row>
    <row r="39" spans="1:16" ht="15.75" thickTop="1" x14ac:dyDescent="0.25">
      <c r="H39" s="190"/>
      <c r="I39" s="191"/>
      <c r="J39" s="191"/>
      <c r="K39" s="191"/>
      <c r="L39" s="191"/>
      <c r="M39" s="191"/>
      <c r="N39" s="191"/>
      <c r="O39" s="191"/>
      <c r="P39" s="192"/>
    </row>
    <row r="40" spans="1:16" x14ac:dyDescent="0.25">
      <c r="H40" s="190"/>
      <c r="I40" s="191"/>
      <c r="J40" s="191"/>
      <c r="K40" s="191"/>
      <c r="L40" s="191"/>
      <c r="M40" s="191"/>
      <c r="N40" s="191"/>
      <c r="O40" s="191"/>
      <c r="P40" s="192"/>
    </row>
    <row r="41" spans="1:16" x14ac:dyDescent="0.25">
      <c r="H41" s="190"/>
      <c r="I41" s="191"/>
      <c r="J41" s="191"/>
      <c r="K41" s="191"/>
      <c r="L41" s="191"/>
      <c r="M41" s="191"/>
      <c r="N41" s="191"/>
      <c r="O41" s="191"/>
      <c r="P41" s="192"/>
    </row>
    <row r="42" spans="1:16" x14ac:dyDescent="0.25">
      <c r="H42" s="190"/>
      <c r="I42" s="191"/>
      <c r="J42" s="191"/>
      <c r="K42" s="191"/>
      <c r="L42" s="191"/>
      <c r="M42" s="191"/>
      <c r="N42" s="191"/>
      <c r="O42" s="191"/>
      <c r="P42" s="192"/>
    </row>
    <row r="43" spans="1:16" x14ac:dyDescent="0.25">
      <c r="H43" s="190"/>
      <c r="I43" s="191"/>
      <c r="J43" s="191"/>
      <c r="K43" s="191"/>
      <c r="L43" s="191"/>
      <c r="M43" s="191"/>
      <c r="N43" s="191"/>
      <c r="O43" s="191"/>
      <c r="P43" s="192"/>
    </row>
    <row r="44" spans="1:16" x14ac:dyDescent="0.25">
      <c r="H44" s="190"/>
      <c r="I44" s="191"/>
      <c r="J44" s="191"/>
      <c r="K44" s="191"/>
      <c r="L44" s="191"/>
      <c r="M44" s="191"/>
      <c r="N44" s="191"/>
      <c r="O44" s="191"/>
      <c r="P44" s="192"/>
    </row>
    <row r="45" spans="1:16" x14ac:dyDescent="0.25">
      <c r="H45" s="190"/>
      <c r="I45" s="191"/>
      <c r="J45" s="191"/>
      <c r="K45" s="191"/>
      <c r="L45" s="191"/>
      <c r="M45" s="191"/>
      <c r="N45" s="191"/>
      <c r="O45" s="191"/>
      <c r="P45" s="192"/>
    </row>
    <row r="46" spans="1:16" ht="15.75" thickBot="1" x14ac:dyDescent="0.3">
      <c r="H46" s="193"/>
      <c r="I46" s="194"/>
      <c r="J46" s="194"/>
      <c r="K46" s="194"/>
      <c r="L46" s="194"/>
      <c r="M46" s="194"/>
      <c r="N46" s="194"/>
      <c r="O46" s="194"/>
      <c r="P46" s="195"/>
    </row>
    <row r="47" spans="1:16" ht="15.75" thickTop="1" x14ac:dyDescent="0.25"/>
  </sheetData>
  <mergeCells count="18">
    <mergeCell ref="D10:E10"/>
    <mergeCell ref="K10:O10"/>
    <mergeCell ref="M3:N3"/>
    <mergeCell ref="M4:N4"/>
    <mergeCell ref="A7:F7"/>
    <mergeCell ref="H7:P7"/>
    <mergeCell ref="K8:O8"/>
    <mergeCell ref="D11:E11"/>
    <mergeCell ref="D21:E21"/>
    <mergeCell ref="D24:E24"/>
    <mergeCell ref="D27:E27"/>
    <mergeCell ref="H27:P27"/>
    <mergeCell ref="H29:P46"/>
    <mergeCell ref="D28:E28"/>
    <mergeCell ref="K21:P23"/>
    <mergeCell ref="M24:O25"/>
    <mergeCell ref="D36:E36"/>
    <mergeCell ref="H28:P28"/>
  </mergeCells>
  <phoneticPr fontId="16" type="noConversion"/>
  <dataValidations count="1">
    <dataValidation type="list" allowBlank="1" showInputMessage="1" showErrorMessage="1" sqref="M24:O25">
      <formula1>FeeType</formula1>
    </dataValidation>
  </dataValidations>
  <pageMargins left="0.28999999999999998" right="0.28000000000000003" top="0.57999999999999996" bottom="0.62"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Wrksht</vt:lpstr>
      <vt:lpstr>Sample 1</vt:lpstr>
      <vt:lpstr>Sample 2</vt:lpstr>
      <vt:lpstr>Wrksht!Print_Area</vt:lpstr>
    </vt:vector>
  </TitlesOfParts>
  <Company>University of Northern Colorado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Michelle.Quinn</dc:creator>
  <cp:lastModifiedBy>Martin, Kathy</cp:lastModifiedBy>
  <cp:lastPrinted>2010-03-04T22:51:10Z</cp:lastPrinted>
  <dcterms:created xsi:type="dcterms:W3CDTF">2009-02-23T18:51:44Z</dcterms:created>
  <dcterms:modified xsi:type="dcterms:W3CDTF">2016-02-12T20:48:17Z</dcterms:modified>
</cp:coreProperties>
</file>